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firstSheet="1" activeTab="9"/>
  </bookViews>
  <sheets>
    <sheet name="1 день" sheetId="1" r:id="rId1"/>
    <sheet name="2 день" sheetId="2" r:id="rId2"/>
    <sheet name="3 день" sheetId="3" r:id="rId3"/>
    <sheet name="4 день" sheetId="4" r:id="rId4"/>
    <sheet name="5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25725"/>
</workbook>
</file>

<file path=xl/calcChain.xml><?xml version="1.0" encoding="utf-8"?>
<calcChain xmlns="http://schemas.openxmlformats.org/spreadsheetml/2006/main">
  <c r="U41" i="10"/>
  <c r="U40"/>
  <c r="U34"/>
  <c r="R34"/>
  <c r="U39"/>
  <c r="R26" l="1"/>
  <c r="U38" l="1"/>
  <c r="R47" i="9" l="1"/>
  <c r="S47" s="1"/>
  <c r="R46"/>
  <c r="S46" s="1"/>
  <c r="R45"/>
  <c r="R45" i="8"/>
  <c r="R44"/>
  <c r="U48" i="1"/>
  <c r="U47"/>
  <c r="R48"/>
  <c r="R47"/>
  <c r="R38" i="7"/>
  <c r="R45"/>
  <c r="U36"/>
  <c r="S47"/>
  <c r="U47" s="1"/>
  <c r="R47"/>
  <c r="R47" i="6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46" i="5"/>
  <c r="R45"/>
  <c r="R44" i="3"/>
  <c r="R43"/>
  <c r="R26"/>
  <c r="S44" i="2"/>
  <c r="S33"/>
  <c r="V52"/>
  <c r="V51"/>
  <c r="S52"/>
  <c r="S51"/>
  <c r="R47" i="3" l="1"/>
  <c r="U47" s="1"/>
  <c r="V50" i="2" l="1"/>
  <c r="S46" l="1"/>
  <c r="V46"/>
  <c r="V49" l="1"/>
  <c r="S49"/>
  <c r="V48"/>
  <c r="S48"/>
  <c r="V47"/>
  <c r="S47"/>
  <c r="R25" i="1" l="1"/>
  <c r="R46"/>
  <c r="R45"/>
  <c r="R28"/>
  <c r="U23" i="4"/>
  <c r="U45"/>
  <c r="R45"/>
  <c r="U44" l="1"/>
  <c r="R44"/>
  <c r="R41"/>
  <c r="R40"/>
  <c r="R39"/>
  <c r="R24"/>
  <c r="R23"/>
  <c r="U42" l="1"/>
  <c r="R42"/>
  <c r="U33" l="1"/>
  <c r="R33"/>
  <c r="U34" l="1"/>
  <c r="V36" i="2"/>
  <c r="S36"/>
  <c r="S45" l="1"/>
  <c r="V37" l="1"/>
  <c r="S37"/>
  <c r="U26" i="8" l="1"/>
  <c r="U26" i="9"/>
  <c r="U26" i="3"/>
  <c r="U26" i="7"/>
  <c r="U43"/>
  <c r="R43"/>
  <c r="U36" i="6"/>
  <c r="U26"/>
  <c r="U26" i="5"/>
  <c r="U47" i="9"/>
  <c r="U46"/>
  <c r="S45"/>
  <c r="U45" s="1"/>
  <c r="U44"/>
  <c r="R43"/>
  <c r="U43" s="1"/>
  <c r="R42"/>
  <c r="S42" s="1"/>
  <c r="U42" s="1"/>
  <c r="R41"/>
  <c r="U41" s="1"/>
  <c r="R40"/>
  <c r="S40" s="1"/>
  <c r="U40" s="1"/>
  <c r="R39"/>
  <c r="S39" s="1"/>
  <c r="U39" s="1"/>
  <c r="R38"/>
  <c r="S38" s="1"/>
  <c r="U38" s="1"/>
  <c r="R37"/>
  <c r="S37" s="1"/>
  <c r="U37" s="1"/>
  <c r="R36"/>
  <c r="R35"/>
  <c r="S35" s="1"/>
  <c r="U35" s="1"/>
  <c r="R34"/>
  <c r="S34" s="1"/>
  <c r="U34" s="1"/>
  <c r="R33"/>
  <c r="S33" s="1"/>
  <c r="U33" s="1"/>
  <c r="R32"/>
  <c r="S32" s="1"/>
  <c r="U32" s="1"/>
  <c r="R31"/>
  <c r="U31" s="1"/>
  <c r="U30"/>
  <c r="R30"/>
  <c r="U29"/>
  <c r="R29"/>
  <c r="U28"/>
  <c r="R28"/>
  <c r="U27"/>
  <c r="R27"/>
  <c r="R26"/>
  <c r="U25"/>
  <c r="R25"/>
  <c r="R24"/>
  <c r="R47" i="8"/>
  <c r="S47" s="1"/>
  <c r="U47" s="1"/>
  <c r="S46"/>
  <c r="U46" s="1"/>
  <c r="S45"/>
  <c r="U45" s="1"/>
  <c r="U44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R35"/>
  <c r="S35" s="1"/>
  <c r="U35" s="1"/>
  <c r="R34"/>
  <c r="S34" s="1"/>
  <c r="U34" s="1"/>
  <c r="R33"/>
  <c r="S33" s="1"/>
  <c r="U33" s="1"/>
  <c r="R32"/>
  <c r="S32" s="1"/>
  <c r="U32" s="1"/>
  <c r="R31"/>
  <c r="S31" s="1"/>
  <c r="U31" s="1"/>
  <c r="U30"/>
  <c r="R30"/>
  <c r="U29"/>
  <c r="R29"/>
  <c r="U28"/>
  <c r="R28"/>
  <c r="U27"/>
  <c r="R27"/>
  <c r="R26"/>
  <c r="U25"/>
  <c r="R25"/>
  <c r="R24"/>
  <c r="R48" i="7"/>
  <c r="S48" s="1"/>
  <c r="U48" s="1"/>
  <c r="U46"/>
  <c r="U45"/>
  <c r="R44"/>
  <c r="S44" s="1"/>
  <c r="U44" s="1"/>
  <c r="R42"/>
  <c r="U42" s="1"/>
  <c r="R41"/>
  <c r="U41" s="1"/>
  <c r="R40"/>
  <c r="U40" s="1"/>
  <c r="R39"/>
  <c r="U39" s="1"/>
  <c r="S38"/>
  <c r="U38" s="1"/>
  <c r="R37"/>
  <c r="S37" s="1"/>
  <c r="U37" s="1"/>
  <c r="R36"/>
  <c r="R35"/>
  <c r="S35" s="1"/>
  <c r="U35" s="1"/>
  <c r="R34"/>
  <c r="S34" s="1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S47" i="6"/>
  <c r="U47" s="1"/>
  <c r="S46"/>
  <c r="U46" s="1"/>
  <c r="S45"/>
  <c r="U45" s="1"/>
  <c r="S44"/>
  <c r="U44" s="1"/>
  <c r="S43"/>
  <c r="U43" s="1"/>
  <c r="S42"/>
  <c r="U42" s="1"/>
  <c r="S41"/>
  <c r="U41" s="1"/>
  <c r="S40"/>
  <c r="U40" s="1"/>
  <c r="S39"/>
  <c r="U39" s="1"/>
  <c r="S38"/>
  <c r="U38" s="1"/>
  <c r="S35"/>
  <c r="U35" s="1"/>
  <c r="S34"/>
  <c r="U34" s="1"/>
  <c r="S33"/>
  <c r="U33" s="1"/>
  <c r="S32"/>
  <c r="U32" s="1"/>
  <c r="U31"/>
  <c r="U30"/>
  <c r="U29"/>
  <c r="U28"/>
  <c r="U27"/>
  <c r="U25"/>
  <c r="R25"/>
  <c r="R24"/>
  <c r="R47" i="5"/>
  <c r="S47" s="1"/>
  <c r="U47" s="1"/>
  <c r="S46"/>
  <c r="U46" s="1"/>
  <c r="S45"/>
  <c r="U45" s="1"/>
  <c r="U44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R35"/>
  <c r="S35" s="1"/>
  <c r="U35" s="1"/>
  <c r="R34"/>
  <c r="S34" s="1"/>
  <c r="U34" s="1"/>
  <c r="R33"/>
  <c r="S33" s="1"/>
  <c r="U33" s="1"/>
  <c r="R32"/>
  <c r="S32" s="1"/>
  <c r="U32" s="1"/>
  <c r="R31"/>
  <c r="U31" s="1"/>
  <c r="U30"/>
  <c r="R30"/>
  <c r="U29"/>
  <c r="R29"/>
  <c r="U28"/>
  <c r="R28"/>
  <c r="U27"/>
  <c r="R27"/>
  <c r="R26"/>
  <c r="U25"/>
  <c r="R25"/>
  <c r="R24"/>
  <c r="R43" i="4"/>
  <c r="U43" s="1"/>
  <c r="U41"/>
  <c r="U40"/>
  <c r="U39"/>
  <c r="R38"/>
  <c r="U38" s="1"/>
  <c r="R37"/>
  <c r="U37" s="1"/>
  <c r="R36"/>
  <c r="U36" s="1"/>
  <c r="R35"/>
  <c r="U35" s="1"/>
  <c r="R34"/>
  <c r="R32"/>
  <c r="U32" s="1"/>
  <c r="R31"/>
  <c r="U31" s="1"/>
  <c r="R30"/>
  <c r="U30" s="1"/>
  <c r="R29"/>
  <c r="U29" s="1"/>
  <c r="R28"/>
  <c r="U27"/>
  <c r="R27"/>
  <c r="U26"/>
  <c r="R26"/>
  <c r="U25"/>
  <c r="R25"/>
  <c r="U24"/>
  <c r="R22"/>
  <c r="U25" i="3"/>
  <c r="U43"/>
  <c r="R29"/>
  <c r="R25"/>
  <c r="V34" i="2"/>
  <c r="U28" i="4" l="1"/>
  <c r="U46" s="1"/>
  <c r="U49" i="7"/>
  <c r="U48" i="6"/>
  <c r="S22" i="4"/>
  <c r="U22" s="1"/>
  <c r="S24" i="9"/>
  <c r="U24" s="1"/>
  <c r="U48" s="1"/>
  <c r="U49" s="1"/>
  <c r="K12" s="1"/>
  <c r="S24" i="8"/>
  <c r="U24" s="1"/>
  <c r="U48" s="1"/>
  <c r="U49" s="1"/>
  <c r="K12" s="1"/>
  <c r="S24" i="7"/>
  <c r="U24" s="1"/>
  <c r="S24" i="6"/>
  <c r="U24" s="1"/>
  <c r="S24" i="5"/>
  <c r="U24" s="1"/>
  <c r="U48" s="1"/>
  <c r="U49" s="1"/>
  <c r="K12" s="1"/>
  <c r="U29" i="3"/>
  <c r="U45" i="1"/>
  <c r="U38"/>
  <c r="R38"/>
  <c r="R44"/>
  <c r="R43"/>
  <c r="U31"/>
  <c r="R31"/>
  <c r="U46"/>
  <c r="U47" i="4" l="1"/>
  <c r="K12" s="1"/>
  <c r="U50" i="7"/>
  <c r="K12" s="1"/>
  <c r="U49" i="6"/>
  <c r="K12" s="1"/>
  <c r="U35" i="1"/>
  <c r="R35"/>
  <c r="R37" i="10" l="1"/>
  <c r="U37" s="1"/>
  <c r="R36"/>
  <c r="U36" s="1"/>
  <c r="U35"/>
  <c r="R33"/>
  <c r="U33" s="1"/>
  <c r="R32"/>
  <c r="U32" s="1"/>
  <c r="R31"/>
  <c r="U31" s="1"/>
  <c r="R30"/>
  <c r="U30" s="1"/>
  <c r="U29"/>
  <c r="R28"/>
  <c r="U28" s="1"/>
  <c r="R27"/>
  <c r="U27" s="1"/>
  <c r="U26"/>
  <c r="R25"/>
  <c r="U25" s="1"/>
  <c r="R24"/>
  <c r="R46" i="3"/>
  <c r="S46" s="1"/>
  <c r="U46" s="1"/>
  <c r="S45"/>
  <c r="U45" s="1"/>
  <c r="S44"/>
  <c r="U44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R34"/>
  <c r="S34" s="1"/>
  <c r="U34" s="1"/>
  <c r="R33"/>
  <c r="U33" s="1"/>
  <c r="R32"/>
  <c r="U32" s="1"/>
  <c r="R31"/>
  <c r="S31" s="1"/>
  <c r="U31" s="1"/>
  <c r="R30"/>
  <c r="U30" s="1"/>
  <c r="R28"/>
  <c r="R27"/>
  <c r="R24"/>
  <c r="S24" s="1"/>
  <c r="V45" i="2"/>
  <c r="V44"/>
  <c r="V43"/>
  <c r="S42"/>
  <c r="V42" s="1"/>
  <c r="S41"/>
  <c r="V41" s="1"/>
  <c r="S40"/>
  <c r="V40" s="1"/>
  <c r="S39"/>
  <c r="V39" s="1"/>
  <c r="S38"/>
  <c r="V38" s="1"/>
  <c r="S35"/>
  <c r="V35" s="1"/>
  <c r="S34"/>
  <c r="V33"/>
  <c r="S32"/>
  <c r="V32" s="1"/>
  <c r="S31"/>
  <c r="V31" s="1"/>
  <c r="S30"/>
  <c r="V30" s="1"/>
  <c r="S29"/>
  <c r="V29" s="1"/>
  <c r="S28"/>
  <c r="V28" s="1"/>
  <c r="S27"/>
  <c r="V27" s="1"/>
  <c r="S26"/>
  <c r="V26" s="1"/>
  <c r="S25"/>
  <c r="V25" s="1"/>
  <c r="S24"/>
  <c r="U44" i="1"/>
  <c r="U43"/>
  <c r="U42"/>
  <c r="R42"/>
  <c r="U41"/>
  <c r="R41"/>
  <c r="U40"/>
  <c r="R40"/>
  <c r="U39"/>
  <c r="R39"/>
  <c r="U37"/>
  <c r="R37"/>
  <c r="U36"/>
  <c r="R36"/>
  <c r="U34"/>
  <c r="R34"/>
  <c r="U33"/>
  <c r="R33"/>
  <c r="U32"/>
  <c r="R32"/>
  <c r="U30"/>
  <c r="R30"/>
  <c r="U29"/>
  <c r="R29"/>
  <c r="U28"/>
  <c r="U27"/>
  <c r="R27"/>
  <c r="U26"/>
  <c r="R26"/>
  <c r="U25"/>
  <c r="R24"/>
  <c r="U24" s="1"/>
  <c r="U44" i="10" l="1"/>
  <c r="V53" i="2"/>
  <c r="U28" i="3"/>
  <c r="U27"/>
  <c r="U49" i="1"/>
  <c r="U50" s="1"/>
  <c r="K12" s="1"/>
  <c r="T24" i="2"/>
  <c r="V24" s="1"/>
  <c r="S24" i="10"/>
  <c r="U24" s="1"/>
  <c r="U24" i="3"/>
  <c r="V54" i="2" l="1"/>
  <c r="K12" s="1"/>
  <c r="U45" i="10"/>
  <c r="K12" s="1"/>
  <c r="U48" i="3"/>
  <c r="U49" s="1"/>
  <c r="K12" s="1"/>
</calcChain>
</file>

<file path=xl/sharedStrings.xml><?xml version="1.0" encoding="utf-8"?>
<sst xmlns="http://schemas.openxmlformats.org/spreadsheetml/2006/main" count="1147" uniqueCount="214">
  <si>
    <t>Утверждаю</t>
  </si>
  <si>
    <t>КОДЫ</t>
  </si>
  <si>
    <t>Руководитель     ____________         _______________________</t>
  </si>
  <si>
    <t>0504202</t>
  </si>
  <si>
    <t>учреждения            (подпись)               (расшифровка подписи)</t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</si>
  <si>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</si>
  <si>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</si>
  <si>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</si>
  <si>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</si>
  <si>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</si>
  <si>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</si>
  <si>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</si>
  <si>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</si>
  <si>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</si>
  <si>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</si>
  <si>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</si>
  <si>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</si>
  <si>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</si>
  <si>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</si>
  <si>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</si>
  <si>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</si>
  <si>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</si>
  <si>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</si>
  <si>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</si>
  <si>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</si>
  <si>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</si>
  <si>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</si>
  <si>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</si>
  <si>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</si>
  <si>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</si>
  <si>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</si>
  <si>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</si>
  <si>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</si>
  <si>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</si>
  <si>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</si>
  <si>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</si>
  <si>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</si>
  <si>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</si>
  <si>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</si>
  <si>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</si>
  <si>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</si>
  <si>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</si>
  <si>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</si>
  <si>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</si>
  <si>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</si>
  <si>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</si>
  <si>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</si>
  <si>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</si>
  <si>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</si>
  <si>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</si>
  <si>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</si>
  <si>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</si>
  <si>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</si>
  <si>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</si>
  <si>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</si>
  <si>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</si>
  <si>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какао</t>
  </si>
  <si>
    <t>хлеб ржаной</t>
  </si>
  <si>
    <t>чай</t>
  </si>
  <si>
    <t>масло сливочное</t>
  </si>
  <si>
    <t>сахар</t>
  </si>
  <si>
    <t>картофель</t>
  </si>
  <si>
    <t>морковь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</si>
  <si>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</si>
  <si>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</si>
  <si>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</si>
  <si>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</si>
  <si>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</si>
  <si>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свекла</t>
  </si>
  <si>
    <t>сметана</t>
  </si>
  <si>
    <t>Продукты питания</t>
  </si>
  <si>
    <t>молоко</t>
  </si>
  <si>
    <t>сухофрукты</t>
  </si>
  <si>
    <t>мука</t>
  </si>
  <si>
    <t>Постникова Н.М.</t>
  </si>
  <si>
    <t>Фалалеева Н.В.</t>
  </si>
  <si>
    <t xml:space="preserve"> </t>
  </si>
  <si>
    <t>МКОУ " Кордюковская СОШ "</t>
  </si>
  <si>
    <t xml:space="preserve">На    </t>
  </si>
  <si>
    <t>мясо</t>
  </si>
  <si>
    <t>( Детские ясли )</t>
  </si>
  <si>
    <t>чай с молоком</t>
  </si>
  <si>
    <t>сыр</t>
  </si>
  <si>
    <t>(Детские ясли )</t>
  </si>
  <si>
    <t xml:space="preserve"> Меню-требование на выдачу продуктов питания  N</t>
  </si>
  <si>
    <t>00.00.2017г.</t>
  </si>
  <si>
    <t>Ед. измерения</t>
  </si>
  <si>
    <t>каша ячневая</t>
  </si>
  <si>
    <t>творог</t>
  </si>
  <si>
    <t xml:space="preserve">на </t>
  </si>
  <si>
    <t>кофейный напиток</t>
  </si>
  <si>
    <t>горошек зеленый</t>
  </si>
  <si>
    <t>Рагозина С.В.</t>
  </si>
  <si>
    <t>Смирнова Е.А.</t>
  </si>
  <si>
    <t>суп из овощей со сметаной</t>
  </si>
  <si>
    <t>гуляш из мяса</t>
  </si>
  <si>
    <t>Кутькина О.С.</t>
  </si>
  <si>
    <t>Мясникова Т.А.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</si>
  <si>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___</t>
    </r>
  </si>
  <si>
    <t>" 01 " июнь   2022 г.</t>
  </si>
  <si>
    <t>01.06.2022г.</t>
  </si>
  <si>
    <t>87.39</t>
  </si>
  <si>
    <t>яйцо отварное</t>
  </si>
  <si>
    <t>кофейный напиток с молоком</t>
  </si>
  <si>
    <t>макаронные изделия отварные</t>
  </si>
  <si>
    <t>компот из сухих фруктов</t>
  </si>
  <si>
    <t>печенье</t>
  </si>
  <si>
    <t>крупа ячневая</t>
  </si>
  <si>
    <t xml:space="preserve">соль </t>
  </si>
  <si>
    <t>лук репчатый</t>
  </si>
  <si>
    <t>масло растительное</t>
  </si>
  <si>
    <t>сметана 15% жирности</t>
  </si>
  <si>
    <t>мука пшеничная</t>
  </si>
  <si>
    <t>сгущеное молоко для запеканок</t>
  </si>
  <si>
    <t>какао с молоком</t>
  </si>
  <si>
    <t>сыр (порциями)</t>
  </si>
  <si>
    <t>уха рыбацкая</t>
  </si>
  <si>
    <t>мясо кур отварное (порц. Без кости)</t>
  </si>
  <si>
    <t>каша рисовая рассыпчатая</t>
  </si>
  <si>
    <t>сдоба обыкновенная</t>
  </si>
  <si>
    <t>крупа манная</t>
  </si>
  <si>
    <t>яйца</t>
  </si>
  <si>
    <t>сухари</t>
  </si>
  <si>
    <t>сгущеное молоко</t>
  </si>
  <si>
    <t>минтай</t>
  </si>
  <si>
    <t>крупа рисовая</t>
  </si>
  <si>
    <t>борщ с мясом</t>
  </si>
  <si>
    <t>тефтели рыбные в соусе</t>
  </si>
  <si>
    <t>картофельное пюре</t>
  </si>
  <si>
    <t>компот из сухих фруктов(изюма)</t>
  </si>
  <si>
    <t>йогурт</t>
  </si>
  <si>
    <t>вафли</t>
  </si>
  <si>
    <t>крупа пшеничная</t>
  </si>
  <si>
    <t>капуста свежая</t>
  </si>
  <si>
    <t>томатная паста</t>
  </si>
  <si>
    <t>минтай неразделанный</t>
  </si>
  <si>
    <t>каша манная молочная со слив. Маслом</t>
  </si>
  <si>
    <t>кофейный еапиток с молоком</t>
  </si>
  <si>
    <t>суп картофельный со сметаной</t>
  </si>
  <si>
    <t>капуста тушеная</t>
  </si>
  <si>
    <t>сметана 15%</t>
  </si>
  <si>
    <t>каша гречневая с маслом сливочным</t>
  </si>
  <si>
    <t>хлеб с маслом и сыром</t>
  </si>
  <si>
    <t>щи из капусты со сметаной</t>
  </si>
  <si>
    <t>биточки (котлеты) рыбные</t>
  </si>
  <si>
    <t>гарнир овощной сборный</t>
  </si>
  <si>
    <t>ватрушка с творогом</t>
  </si>
  <si>
    <t>крупа гречневая</t>
  </si>
  <si>
    <t xml:space="preserve">сахар </t>
  </si>
  <si>
    <t>каша геркулесовая с маслом сливочным</t>
  </si>
  <si>
    <t>суп пюре из овощей со сметаной</t>
  </si>
  <si>
    <t>геркулес овсяный</t>
  </si>
  <si>
    <t>мясо свинина</t>
  </si>
  <si>
    <t>суп лапша на курином бульоне</t>
  </si>
  <si>
    <t>рагу из мяса кур</t>
  </si>
  <si>
    <t>хлеб</t>
  </si>
  <si>
    <t>булочка домашняя</t>
  </si>
  <si>
    <t>каша пшенная с маслом сливочным</t>
  </si>
  <si>
    <t>суп овощной с мясными фрикадельками со сметаной</t>
  </si>
  <si>
    <t>рыба отварная</t>
  </si>
  <si>
    <t>йогурт клебничный</t>
  </si>
  <si>
    <t>крупа пшено</t>
  </si>
  <si>
    <t>йогурт клубника</t>
  </si>
  <si>
    <t>омлет натуральный</t>
  </si>
  <si>
    <t>зеленый горошек</t>
  </si>
  <si>
    <t>суп-пюре из картофеля</t>
  </si>
  <si>
    <t>мясо отварное</t>
  </si>
  <si>
    <t>"_____"     _________________   200 ___  г.</t>
  </si>
  <si>
    <t xml:space="preserve">капуста  </t>
  </si>
  <si>
    <t xml:space="preserve">горошек зеленый  </t>
  </si>
  <si>
    <t xml:space="preserve">сметана  </t>
  </si>
  <si>
    <t>кура</t>
  </si>
  <si>
    <t>01.08.2022г.</t>
  </si>
  <si>
    <t>"02 " август  2022 г.</t>
  </si>
  <si>
    <t>00.00.2022г.</t>
  </si>
  <si>
    <t xml:space="preserve"> йогурт питьевой</t>
  </si>
  <si>
    <t xml:space="preserve">минтай  </t>
  </si>
  <si>
    <t>каша пшеничная молочная с маслом сливочным</t>
  </si>
  <si>
    <t>хлеб с маслом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</si>
  <si>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___</t>
    </r>
  </si>
  <si>
    <r>
      <t xml:space="preserve">Д/ясли </t>
    </r>
    <r>
      <rPr>
        <b/>
        <sz val="12"/>
        <rFont val="Arial"/>
        <family val="2"/>
        <charset val="204"/>
      </rPr>
      <t xml:space="preserve">  </t>
    </r>
  </si>
  <si>
    <t xml:space="preserve">компот из сухих фруктов  </t>
  </si>
  <si>
    <t xml:space="preserve">минтай с / м </t>
  </si>
  <si>
    <t>биточки  из мяса паровые</t>
  </si>
  <si>
    <t>хлеб с маслом с сыром</t>
  </si>
  <si>
    <t xml:space="preserve">компот из сухофруктов </t>
  </si>
  <si>
    <t>" " август  2022 г.</t>
  </si>
  <si>
    <t>01.08.2022 г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</si>
  <si>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___1____</t>
    </r>
  </si>
  <si>
    <t xml:space="preserve">вафли </t>
  </si>
  <si>
    <t xml:space="preserve">яйца </t>
  </si>
  <si>
    <t>компот из сухофруктов</t>
  </si>
  <si>
    <t>кисель</t>
  </si>
  <si>
    <t xml:space="preserve">запеканка из творога </t>
  </si>
  <si>
    <t xml:space="preserve">запеканка из творога  </t>
  </si>
  <si>
    <t>напиток из сухофруктов</t>
  </si>
  <si>
    <t>яйцо вареное</t>
  </si>
  <si>
    <t>тефтели мясные</t>
  </si>
  <si>
    <t>на           02.09.2022г</t>
  </si>
  <si>
    <t xml:space="preserve">  Д/ясли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</si>
  <si>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</t>
    </r>
  </si>
  <si>
    <t>Трапезникова Ю.Г.</t>
  </si>
  <si>
    <t>суп молочный с лапшой</t>
  </si>
  <si>
    <t>макароны</t>
  </si>
  <si>
    <t>Васнина С.А.</t>
  </si>
  <si>
    <t>котлета рыбная</t>
  </si>
  <si>
    <t>яйцо</t>
  </si>
  <si>
    <t>10 января 2025г.</t>
  </si>
  <si>
    <t>10 01 2025г.</t>
  </si>
  <si>
    <t>рассольник</t>
  </si>
  <si>
    <t>огурцы конс</t>
  </si>
  <si>
    <t>геркулес</t>
  </si>
  <si>
    <t>мандарины</t>
  </si>
  <si>
    <t>Глушкова О С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</si>
</sst>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15">
    <font>
      <sz val="10"/>
      <name val="SimSun"/>
      <family val="2"/>
      <charset val="204"/>
    </font>
    <font>
      <sz val="11"/>
      <name val="Pragmatica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Pragmatica"/>
    </font>
    <font>
      <sz val="9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0" xfId="0" applyFont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3" xfId="0" applyFont="1" applyBorder="1"/>
    <xf numFmtId="0" fontId="4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6" fillId="0" borderId="1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/>
    <xf numFmtId="0" fontId="4" fillId="0" borderId="12" xfId="0" applyFont="1" applyBorder="1"/>
    <xf numFmtId="0" fontId="4" fillId="0" borderId="6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21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4" fillId="0" borderId="25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4" fillId="0" borderId="0" xfId="0" applyFont="1" applyBorder="1"/>
    <xf numFmtId="0" fontId="2" fillId="0" borderId="32" xfId="0" applyFont="1" applyBorder="1"/>
    <xf numFmtId="0" fontId="2" fillId="0" borderId="19" xfId="0" applyFont="1" applyBorder="1"/>
    <xf numFmtId="0" fontId="2" fillId="0" borderId="1" xfId="0" applyFont="1" applyBorder="1"/>
    <xf numFmtId="0" fontId="2" fillId="0" borderId="33" xfId="0" applyFont="1" applyBorder="1"/>
    <xf numFmtId="0" fontId="4" fillId="0" borderId="19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/>
    </xf>
    <xf numFmtId="0" fontId="2" fillId="0" borderId="38" xfId="0" applyFont="1" applyBorder="1" applyAlignment="1">
      <alignment horizontal="left" wrapText="1"/>
    </xf>
    <xf numFmtId="0" fontId="2" fillId="0" borderId="38" xfId="0" applyFont="1" applyBorder="1"/>
    <xf numFmtId="0" fontId="2" fillId="0" borderId="39" xfId="0" applyFont="1" applyBorder="1"/>
    <xf numFmtId="0" fontId="2" fillId="2" borderId="37" xfId="0" applyFont="1" applyFill="1" applyBorder="1"/>
    <xf numFmtId="0" fontId="2" fillId="3" borderId="40" xfId="0" applyFont="1" applyFill="1" applyBorder="1"/>
    <xf numFmtId="0" fontId="2" fillId="0" borderId="36" xfId="0" applyFont="1" applyBorder="1"/>
    <xf numFmtId="2" fontId="4" fillId="3" borderId="36" xfId="0" applyNumberFormat="1" applyFont="1" applyFill="1" applyBorder="1"/>
    <xf numFmtId="0" fontId="2" fillId="0" borderId="16" xfId="0" applyFont="1" applyBorder="1" applyAlignment="1">
      <alignment horizontal="left" wrapText="1"/>
    </xf>
    <xf numFmtId="0" fontId="2" fillId="0" borderId="16" xfId="0" applyFont="1" applyBorder="1"/>
    <xf numFmtId="0" fontId="2" fillId="0" borderId="37" xfId="0" applyFont="1" applyBorder="1"/>
    <xf numFmtId="0" fontId="2" fillId="0" borderId="14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14" xfId="0" applyFont="1" applyBorder="1" applyAlignment="1">
      <alignment horizontal="left"/>
    </xf>
    <xf numFmtId="0" fontId="2" fillId="2" borderId="36" xfId="0" applyFont="1" applyFill="1" applyBorder="1"/>
    <xf numFmtId="0" fontId="8" fillId="0" borderId="14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/>
    <xf numFmtId="0" fontId="2" fillId="0" borderId="11" xfId="0" applyFont="1" applyBorder="1" applyAlignment="1">
      <alignment horizontal="left" wrapText="1"/>
    </xf>
    <xf numFmtId="0" fontId="2" fillId="0" borderId="34" xfId="0" applyFont="1" applyBorder="1"/>
    <xf numFmtId="0" fontId="2" fillId="2" borderId="35" xfId="0" applyFont="1" applyFill="1" applyBorder="1"/>
    <xf numFmtId="0" fontId="2" fillId="3" borderId="9" xfId="0" applyFont="1" applyFill="1" applyBorder="1"/>
    <xf numFmtId="2" fontId="4" fillId="3" borderId="34" xfId="0" applyNumberFormat="1" applyFont="1" applyFill="1" applyBorder="1"/>
    <xf numFmtId="2" fontId="4" fillId="3" borderId="37" xfId="0" applyNumberFormat="1" applyFont="1" applyFill="1" applyBorder="1"/>
    <xf numFmtId="0" fontId="2" fillId="0" borderId="36" xfId="0" applyFont="1" applyBorder="1" applyAlignment="1">
      <alignment horizontal="left" wrapText="1"/>
    </xf>
    <xf numFmtId="0" fontId="2" fillId="3" borderId="36" xfId="0" applyFont="1" applyFill="1" applyBorder="1"/>
    <xf numFmtId="0" fontId="9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0" xfId="0" applyFont="1"/>
    <xf numFmtId="0" fontId="9" fillId="0" borderId="3" xfId="0" applyFont="1" applyBorder="1"/>
    <xf numFmtId="0" fontId="9" fillId="0" borderId="4" xfId="0" applyFont="1" applyBorder="1"/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 applyAlignment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/>
    <xf numFmtId="0" fontId="9" fillId="0" borderId="6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/>
    <xf numFmtId="0" fontId="9" fillId="0" borderId="32" xfId="0" applyFont="1" applyBorder="1"/>
    <xf numFmtId="0" fontId="9" fillId="0" borderId="19" xfId="0" applyFont="1" applyBorder="1"/>
    <xf numFmtId="0" fontId="9" fillId="0" borderId="33" xfId="0" applyFont="1" applyBorder="1"/>
    <xf numFmtId="0" fontId="9" fillId="0" borderId="9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left" wrapText="1"/>
    </xf>
    <xf numFmtId="0" fontId="9" fillId="0" borderId="38" xfId="0" applyFont="1" applyBorder="1"/>
    <xf numFmtId="0" fontId="9" fillId="0" borderId="39" xfId="0" applyFont="1" applyBorder="1"/>
    <xf numFmtId="0" fontId="9" fillId="2" borderId="37" xfId="0" applyFont="1" applyFill="1" applyBorder="1"/>
    <xf numFmtId="0" fontId="9" fillId="3" borderId="36" xfId="0" applyFont="1" applyFill="1" applyBorder="1"/>
    <xf numFmtId="0" fontId="9" fillId="0" borderId="36" xfId="0" applyFont="1" applyBorder="1"/>
    <xf numFmtId="2" fontId="9" fillId="3" borderId="36" xfId="0" applyNumberFormat="1" applyFont="1" applyFill="1" applyBorder="1"/>
    <xf numFmtId="0" fontId="9" fillId="0" borderId="16" xfId="0" applyFont="1" applyBorder="1" applyAlignment="1">
      <alignment horizontal="left" wrapText="1"/>
    </xf>
    <xf numFmtId="0" fontId="9" fillId="0" borderId="37" xfId="0" applyFont="1" applyBorder="1"/>
    <xf numFmtId="0" fontId="9" fillId="0" borderId="14" xfId="0" applyFont="1" applyBorder="1" applyAlignment="1">
      <alignment horizontal="left" wrapText="1"/>
    </xf>
    <xf numFmtId="0" fontId="9" fillId="0" borderId="26" xfId="0" applyFont="1" applyBorder="1" applyAlignment="1">
      <alignment horizontal="left" wrapText="1"/>
    </xf>
    <xf numFmtId="0" fontId="9" fillId="0" borderId="14" xfId="0" applyFont="1" applyBorder="1" applyAlignment="1">
      <alignment horizontal="left"/>
    </xf>
    <xf numFmtId="0" fontId="11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11" fillId="0" borderId="3" xfId="0" applyFont="1" applyBorder="1"/>
    <xf numFmtId="0" fontId="11" fillId="0" borderId="4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7" xfId="0" applyFont="1" applyBorder="1"/>
    <xf numFmtId="0" fontId="11" fillId="0" borderId="8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18" xfId="0" applyFont="1" applyBorder="1"/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9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/>
    <xf numFmtId="0" fontId="11" fillId="0" borderId="6" xfId="0" applyFont="1" applyBorder="1"/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33" xfId="0" applyFont="1" applyBorder="1"/>
    <xf numFmtId="0" fontId="11" fillId="0" borderId="9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wrapText="1"/>
    </xf>
    <xf numFmtId="0" fontId="11" fillId="0" borderId="38" xfId="0" applyFont="1" applyBorder="1"/>
    <xf numFmtId="0" fontId="11" fillId="0" borderId="39" xfId="0" applyFont="1" applyBorder="1"/>
    <xf numFmtId="0" fontId="11" fillId="2" borderId="37" xfId="0" applyFont="1" applyFill="1" applyBorder="1"/>
    <xf numFmtId="0" fontId="11" fillId="3" borderId="40" xfId="0" applyFont="1" applyFill="1" applyBorder="1"/>
    <xf numFmtId="0" fontId="11" fillId="0" borderId="36" xfId="0" applyFont="1" applyBorder="1"/>
    <xf numFmtId="2" fontId="11" fillId="3" borderId="36" xfId="0" applyNumberFormat="1" applyFont="1" applyFill="1" applyBorder="1"/>
    <xf numFmtId="0" fontId="11" fillId="0" borderId="16" xfId="0" applyFont="1" applyBorder="1" applyAlignment="1">
      <alignment horizontal="left" wrapText="1"/>
    </xf>
    <xf numFmtId="0" fontId="11" fillId="0" borderId="37" xfId="0" applyFont="1" applyBorder="1"/>
    <xf numFmtId="0" fontId="11" fillId="0" borderId="14" xfId="0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11" fillId="0" borderId="34" xfId="0" applyFont="1" applyBorder="1"/>
    <xf numFmtId="0" fontId="11" fillId="2" borderId="35" xfId="0" applyFont="1" applyFill="1" applyBorder="1"/>
    <xf numFmtId="2" fontId="11" fillId="3" borderId="34" xfId="0" applyNumberFormat="1" applyFont="1" applyFill="1" applyBorder="1"/>
    <xf numFmtId="0" fontId="11" fillId="0" borderId="34" xfId="0" applyFont="1" applyBorder="1" applyAlignment="1">
      <alignment horizontal="left" wrapText="1"/>
    </xf>
    <xf numFmtId="0" fontId="11" fillId="3" borderId="34" xfId="0" applyFont="1" applyFill="1" applyBorder="1"/>
    <xf numFmtId="0" fontId="11" fillId="0" borderId="36" xfId="0" applyFont="1" applyBorder="1" applyAlignment="1">
      <alignment horizontal="left" wrapText="1"/>
    </xf>
    <xf numFmtId="0" fontId="11" fillId="3" borderId="36" xfId="0" applyFont="1" applyFill="1" applyBorder="1"/>
    <xf numFmtId="0" fontId="11" fillId="0" borderId="14" xfId="0" applyFont="1" applyBorder="1" applyAlignment="1">
      <alignment horizontal="left"/>
    </xf>
    <xf numFmtId="2" fontId="11" fillId="3" borderId="37" xfId="0" applyNumberFormat="1" applyFont="1" applyFill="1" applyBorder="1"/>
    <xf numFmtId="0" fontId="13" fillId="0" borderId="0" xfId="0" applyFont="1"/>
    <xf numFmtId="2" fontId="11" fillId="0" borderId="22" xfId="0" applyNumberFormat="1" applyFont="1" applyBorder="1"/>
    <xf numFmtId="0" fontId="9" fillId="0" borderId="0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left" wrapText="1"/>
    </xf>
    <xf numFmtId="0" fontId="14" fillId="4" borderId="36" xfId="0" applyFont="1" applyFill="1" applyBorder="1" applyAlignment="1">
      <alignment horizontal="left" wrapText="1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64" fontId="9" fillId="0" borderId="16" xfId="0" applyNumberFormat="1" applyFont="1" applyBorder="1"/>
    <xf numFmtId="2" fontId="9" fillId="0" borderId="22" xfId="0" applyNumberFormat="1" applyFont="1" applyBorder="1"/>
    <xf numFmtId="2" fontId="2" fillId="0" borderId="22" xfId="0" applyNumberFormat="1" applyFont="1" applyBorder="1"/>
    <xf numFmtId="0" fontId="9" fillId="3" borderId="40" xfId="0" applyFont="1" applyFill="1" applyBorder="1"/>
    <xf numFmtId="0" fontId="9" fillId="0" borderId="35" xfId="0" applyFont="1" applyBorder="1"/>
    <xf numFmtId="165" fontId="11" fillId="3" borderId="36" xfId="0" applyNumberFormat="1" applyFont="1" applyFill="1" applyBorder="1"/>
    <xf numFmtId="0" fontId="9" fillId="0" borderId="11" xfId="0" applyFont="1" applyBorder="1" applyAlignment="1">
      <alignment horizontal="left" wrapText="1"/>
    </xf>
    <xf numFmtId="0" fontId="9" fillId="0" borderId="34" xfId="0" applyFont="1" applyBorder="1"/>
    <xf numFmtId="0" fontId="9" fillId="2" borderId="35" xfId="0" applyFont="1" applyFill="1" applyBorder="1"/>
    <xf numFmtId="0" fontId="9" fillId="4" borderId="36" xfId="0" applyFont="1" applyFill="1" applyBorder="1" applyAlignment="1">
      <alignment horizontal="left" wrapText="1"/>
    </xf>
    <xf numFmtId="0" fontId="9" fillId="2" borderId="36" xfId="0" applyFont="1" applyFill="1" applyBorder="1"/>
    <xf numFmtId="0" fontId="9" fillId="4" borderId="16" xfId="0" applyFont="1" applyFill="1" applyBorder="1" applyAlignment="1">
      <alignment horizontal="left" wrapText="1"/>
    </xf>
    <xf numFmtId="2" fontId="9" fillId="3" borderId="40" xfId="0" applyNumberFormat="1" applyFont="1" applyFill="1" applyBorder="1"/>
    <xf numFmtId="0" fontId="9" fillId="0" borderId="25" xfId="0" applyFont="1" applyBorder="1" applyAlignment="1">
      <alignment horizontal="left"/>
    </xf>
    <xf numFmtId="2" fontId="9" fillId="0" borderId="21" xfId="0" applyNumberFormat="1" applyFont="1" applyBorder="1"/>
    <xf numFmtId="0" fontId="9" fillId="0" borderId="1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34" xfId="0" applyFont="1" applyBorder="1" applyAlignment="1">
      <alignment horizontal="center" textRotation="90" wrapText="1"/>
    </xf>
    <xf numFmtId="0" fontId="9" fillId="0" borderId="15" xfId="0" applyFont="1" applyBorder="1" applyAlignment="1">
      <alignment horizontal="center"/>
    </xf>
    <xf numFmtId="0" fontId="9" fillId="0" borderId="36" xfId="0" applyFont="1" applyBorder="1" applyAlignment="1">
      <alignment horizontal="center" textRotation="90" wrapText="1"/>
    </xf>
    <xf numFmtId="0" fontId="9" fillId="0" borderId="1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11" fillId="0" borderId="10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4" xfId="0" applyFont="1" applyBorder="1" applyAlignment="1">
      <alignment horizontal="center" textRotation="90" wrapText="1"/>
    </xf>
    <xf numFmtId="0" fontId="11" fillId="0" borderId="36" xfId="0" applyFont="1" applyBorder="1" applyAlignment="1">
      <alignment horizontal="center" textRotation="90" wrapText="1"/>
    </xf>
    <xf numFmtId="0" fontId="11" fillId="0" borderId="1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4" xfId="0" applyFont="1" applyBorder="1" applyAlignment="1">
      <alignment horizontal="center" textRotation="90" wrapText="1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textRotation="90" wrapText="1"/>
    </xf>
    <xf numFmtId="0" fontId="0" fillId="0" borderId="36" xfId="0" applyBorder="1" applyAlignment="1">
      <alignment horizontal="center" textRotation="90" wrapText="1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4" xfId="0" applyFont="1" applyBorder="1" applyAlignment="1">
      <alignment horizontal="center" wrapText="1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3"/>
  <sheetViews>
    <sheetView topLeftCell="A10" zoomScale="90" zoomScaleNormal="90" zoomScalePageLayoutView="60" workbookViewId="0">
      <selection activeCell="T47" sqref="T47"/>
    </sheetView>
  </sheetViews>
  <sheetFormatPr defaultRowHeight="14.25"/>
  <cols>
    <col min="1" max="1" width="22.85546875" style="1" customWidth="1"/>
    <col min="2" max="2" width="7.5703125" style="1" customWidth="1"/>
    <col min="3" max="3" width="4.5703125" style="1" customWidth="1"/>
    <col min="4" max="4" width="7.28515625" style="1" customWidth="1"/>
    <col min="5" max="5" width="7.85546875" style="1" customWidth="1"/>
    <col min="6" max="6" width="8.28515625" style="1" customWidth="1"/>
    <col min="7" max="7" width="9.5703125" style="1" customWidth="1"/>
    <col min="8" max="8" width="8.140625" style="1"/>
    <col min="9" max="9" width="10.5703125" style="1" customWidth="1"/>
    <col min="10" max="10" width="8.28515625" style="1"/>
    <col min="11" max="11" width="8.5703125" style="1" customWidth="1"/>
    <col min="12" max="12" width="8.7109375" style="1" customWidth="1"/>
    <col min="13" max="13" width="8.42578125" style="1" customWidth="1"/>
    <col min="14" max="14" width="10.85546875" style="1" customWidth="1"/>
    <col min="15" max="15" width="8.5703125" style="1" customWidth="1"/>
    <col min="16" max="16" width="8.28515625" style="1"/>
    <col min="17" max="17" width="7" style="1" customWidth="1"/>
    <col min="18" max="18" width="9" style="1" customWidth="1"/>
    <col min="19" max="19" width="7.85546875" style="1"/>
    <col min="20" max="20" width="8.5703125" style="1" customWidth="1"/>
    <col min="21" max="21" width="10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51" t="s">
        <v>1</v>
      </c>
      <c r="U1" s="251"/>
    </row>
    <row r="2" spans="1:21">
      <c r="A2" s="93" t="s">
        <v>2</v>
      </c>
      <c r="B2" s="93"/>
      <c r="C2" s="93" t="s">
        <v>93</v>
      </c>
      <c r="D2" s="93"/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52" t="s">
        <v>3</v>
      </c>
      <c r="U2" s="252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188</v>
      </c>
      <c r="J3" s="93"/>
      <c r="K3" s="93"/>
      <c r="L3" s="93"/>
      <c r="M3" s="92"/>
      <c r="N3" s="92"/>
      <c r="O3" s="92"/>
      <c r="P3" s="93">
        <v>1</v>
      </c>
      <c r="Q3" s="95" t="s">
        <v>76</v>
      </c>
      <c r="R3" s="94"/>
      <c r="S3" s="94"/>
      <c r="T3" s="97"/>
      <c r="U3" s="98"/>
    </row>
    <row r="4" spans="1:21">
      <c r="A4" s="92" t="s">
        <v>186</v>
      </c>
      <c r="B4" s="92"/>
      <c r="C4" s="92"/>
      <c r="D4" s="92"/>
      <c r="E4" s="92"/>
      <c r="F4" s="92"/>
      <c r="G4" s="92"/>
      <c r="H4" s="92" t="s">
        <v>76</v>
      </c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53" t="s">
        <v>6</v>
      </c>
      <c r="B6" s="253"/>
      <c r="C6" s="253"/>
      <c r="D6" s="254" t="s">
        <v>7</v>
      </c>
      <c r="E6" s="254"/>
      <c r="F6" s="254" t="s">
        <v>8</v>
      </c>
      <c r="G6" s="254"/>
      <c r="H6" s="254" t="s">
        <v>9</v>
      </c>
      <c r="I6" s="254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5" t="s">
        <v>80</v>
      </c>
      <c r="B7" s="255"/>
      <c r="C7" s="255"/>
      <c r="D7" s="256" t="s">
        <v>11</v>
      </c>
      <c r="E7" s="256"/>
      <c r="F7" s="256" t="s">
        <v>12</v>
      </c>
      <c r="G7" s="256"/>
      <c r="H7" s="256" t="s">
        <v>13</v>
      </c>
      <c r="I7" s="256"/>
      <c r="J7" s="256" t="s">
        <v>14</v>
      </c>
      <c r="K7" s="256"/>
      <c r="L7" s="234"/>
      <c r="M7" s="92"/>
      <c r="N7" s="92"/>
      <c r="O7" s="92" t="s">
        <v>76</v>
      </c>
      <c r="P7" s="92"/>
      <c r="Q7" s="92"/>
      <c r="R7" s="92"/>
      <c r="S7" s="92"/>
      <c r="T7" s="97"/>
      <c r="U7" s="98"/>
    </row>
    <row r="8" spans="1:21">
      <c r="A8" s="106" t="s">
        <v>15</v>
      </c>
      <c r="B8" s="254" t="s">
        <v>16</v>
      </c>
      <c r="C8" s="254"/>
      <c r="D8" s="256" t="s">
        <v>17</v>
      </c>
      <c r="E8" s="256"/>
      <c r="F8" s="256" t="s">
        <v>18</v>
      </c>
      <c r="G8" s="256"/>
      <c r="H8" s="256" t="s">
        <v>19</v>
      </c>
      <c r="I8" s="256"/>
      <c r="J8" s="256" t="s">
        <v>20</v>
      </c>
      <c r="K8" s="256"/>
      <c r="L8" s="234"/>
      <c r="M8" s="92"/>
      <c r="N8" s="92"/>
      <c r="O8" s="92" t="s">
        <v>78</v>
      </c>
      <c r="P8" s="92" t="s">
        <v>187</v>
      </c>
      <c r="Q8" s="92"/>
      <c r="R8" s="92"/>
      <c r="S8" s="92"/>
      <c r="T8" s="99"/>
      <c r="U8" s="100"/>
    </row>
    <row r="9" spans="1:21">
      <c r="A9" s="107" t="s">
        <v>21</v>
      </c>
      <c r="B9" s="256" t="s">
        <v>22</v>
      </c>
      <c r="C9" s="256"/>
      <c r="D9" s="256" t="s">
        <v>23</v>
      </c>
      <c r="E9" s="256"/>
      <c r="F9" s="256" t="s">
        <v>24</v>
      </c>
      <c r="G9" s="256"/>
      <c r="H9" s="256" t="s">
        <v>25</v>
      </c>
      <c r="I9" s="256"/>
      <c r="J9" s="108"/>
      <c r="K9" s="93"/>
      <c r="L9" s="234"/>
      <c r="M9" s="92"/>
      <c r="N9" s="92"/>
      <c r="O9" s="92"/>
      <c r="P9" s="92"/>
      <c r="Q9" s="92"/>
      <c r="R9" s="92"/>
      <c r="S9" s="92"/>
      <c r="T9" s="97"/>
      <c r="U9" s="98"/>
    </row>
    <row r="10" spans="1:21">
      <c r="A10" s="109"/>
      <c r="B10" s="258" t="s">
        <v>26</v>
      </c>
      <c r="C10" s="258"/>
      <c r="D10" s="110"/>
      <c r="E10" s="111"/>
      <c r="F10" s="93"/>
      <c r="G10" s="93"/>
      <c r="H10" s="258" t="s">
        <v>23</v>
      </c>
      <c r="I10" s="258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 t="s">
        <v>77</v>
      </c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124" t="s">
        <v>101</v>
      </c>
      <c r="F12" s="123"/>
      <c r="G12" s="123">
        <v>1</v>
      </c>
      <c r="H12" s="123"/>
      <c r="I12" s="123" t="s">
        <v>101</v>
      </c>
      <c r="J12" s="125"/>
      <c r="K12" s="237">
        <f>SUM(U50)</f>
        <v>85.050200000000018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/>
      <c r="R13" s="92"/>
      <c r="S13" s="92" t="s">
        <v>29</v>
      </c>
      <c r="T13" s="92"/>
      <c r="U13" s="92"/>
    </row>
    <row r="14" spans="1:2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92"/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4" t="s">
        <v>33</v>
      </c>
      <c r="S17" s="254"/>
      <c r="T17" s="254"/>
      <c r="U17" s="106"/>
    </row>
    <row r="18" spans="1:21" ht="14.25" customHeight="1">
      <c r="A18" s="106"/>
      <c r="B18" s="138"/>
      <c r="C18" s="259" t="s">
        <v>86</v>
      </c>
      <c r="D18" s="260" t="s">
        <v>35</v>
      </c>
      <c r="E18" s="260"/>
      <c r="F18" s="260"/>
      <c r="G18" s="260"/>
      <c r="H18" s="260"/>
      <c r="I18" s="260" t="s">
        <v>36</v>
      </c>
      <c r="J18" s="260"/>
      <c r="K18" s="260"/>
      <c r="L18" s="260"/>
      <c r="M18" s="260"/>
      <c r="N18" s="260" t="s">
        <v>37</v>
      </c>
      <c r="O18" s="260"/>
      <c r="P18" s="260"/>
      <c r="Q18" s="260"/>
      <c r="R18" s="258" t="s">
        <v>38</v>
      </c>
      <c r="S18" s="258"/>
      <c r="T18" s="258"/>
      <c r="U18" s="107"/>
    </row>
    <row r="19" spans="1:21" ht="23.25" customHeight="1">
      <c r="A19" s="107"/>
      <c r="B19" s="139"/>
      <c r="C19" s="259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1" t="s">
        <v>40</v>
      </c>
      <c r="S19" s="140">
        <v>1</v>
      </c>
      <c r="T19" s="140" t="s">
        <v>41</v>
      </c>
      <c r="U19" s="140" t="s">
        <v>42</v>
      </c>
    </row>
    <row r="20" spans="1:21" ht="20.25" customHeight="1">
      <c r="A20" s="107" t="s">
        <v>43</v>
      </c>
      <c r="B20" s="139" t="s">
        <v>44</v>
      </c>
      <c r="C20" s="259"/>
      <c r="D20" s="257"/>
      <c r="E20" s="257" t="s">
        <v>102</v>
      </c>
      <c r="F20" s="257" t="s">
        <v>87</v>
      </c>
      <c r="G20" s="257" t="s">
        <v>103</v>
      </c>
      <c r="H20" s="257" t="s">
        <v>65</v>
      </c>
      <c r="I20" s="257"/>
      <c r="J20" s="257" t="s">
        <v>94</v>
      </c>
      <c r="K20" s="257" t="s">
        <v>95</v>
      </c>
      <c r="L20" s="257" t="s">
        <v>104</v>
      </c>
      <c r="M20" s="257" t="s">
        <v>105</v>
      </c>
      <c r="N20" s="257" t="s">
        <v>58</v>
      </c>
      <c r="O20" s="257" t="s">
        <v>106</v>
      </c>
      <c r="P20" s="257"/>
      <c r="Q20" s="257"/>
      <c r="R20" s="261"/>
      <c r="S20" s="141"/>
      <c r="T20" s="92"/>
      <c r="U20" s="92"/>
    </row>
    <row r="21" spans="1:21" ht="21" customHeight="1">
      <c r="A21" s="107"/>
      <c r="B21" s="139"/>
      <c r="C21" s="259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138"/>
      <c r="S21" s="94"/>
      <c r="T21" s="92"/>
      <c r="U21" s="92"/>
    </row>
    <row r="22" spans="1:21" ht="26.25" customHeight="1">
      <c r="A22" s="142"/>
      <c r="B22" s="143"/>
      <c r="C22" s="259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8"/>
      <c r="O24" s="147"/>
      <c r="P24" s="147"/>
      <c r="Q24" s="147"/>
      <c r="R24" s="149">
        <f>SUM(G24:Q24)</f>
        <v>0</v>
      </c>
      <c r="S24" s="239"/>
      <c r="T24" s="151"/>
      <c r="U24" s="152">
        <f>SUM(R24*S24)</f>
        <v>0</v>
      </c>
    </row>
    <row r="25" spans="1:21">
      <c r="A25" s="153" t="s">
        <v>121</v>
      </c>
      <c r="B25" s="111"/>
      <c r="C25" s="111" t="s">
        <v>48</v>
      </c>
      <c r="D25" s="111"/>
      <c r="E25" s="111">
        <v>0.02</v>
      </c>
      <c r="F25" s="111"/>
      <c r="G25" s="111"/>
      <c r="H25" s="111"/>
      <c r="I25" s="111"/>
      <c r="J25" s="111"/>
      <c r="K25" s="111"/>
      <c r="L25" s="111"/>
      <c r="M25" s="111"/>
      <c r="N25" s="154"/>
      <c r="O25" s="111"/>
      <c r="P25" s="111"/>
      <c r="Q25" s="111"/>
      <c r="R25" s="149">
        <f t="shared" ref="R25:R48" si="0">SUM(D25:Q25)</f>
        <v>0.02</v>
      </c>
      <c r="S25" s="239">
        <v>0.02</v>
      </c>
      <c r="T25" s="151">
        <v>7</v>
      </c>
      <c r="U25" s="152">
        <f t="shared" ref="U25:U45" si="1">SUM(S25*T25)</f>
        <v>0.14000000000000001</v>
      </c>
    </row>
    <row r="26" spans="1:21" ht="13.5" customHeight="1">
      <c r="A26" s="153" t="s">
        <v>107</v>
      </c>
      <c r="B26" s="111"/>
      <c r="C26" s="111" t="s">
        <v>48</v>
      </c>
      <c r="D26" s="111"/>
      <c r="E26" s="111"/>
      <c r="F26" s="111">
        <v>0.03</v>
      </c>
      <c r="G26" s="111"/>
      <c r="H26" s="111"/>
      <c r="I26" s="111"/>
      <c r="J26" s="111"/>
      <c r="K26" s="111"/>
      <c r="L26" s="111"/>
      <c r="M26" s="111"/>
      <c r="N26" s="154"/>
      <c r="O26" s="111"/>
      <c r="P26" s="111"/>
      <c r="Q26" s="111"/>
      <c r="R26" s="149">
        <f t="shared" si="0"/>
        <v>0.03</v>
      </c>
      <c r="S26" s="239">
        <v>0.03</v>
      </c>
      <c r="T26" s="151">
        <v>40</v>
      </c>
      <c r="U26" s="152">
        <f t="shared" si="1"/>
        <v>1.2</v>
      </c>
    </row>
    <row r="27" spans="1:21">
      <c r="A27" s="153" t="s">
        <v>71</v>
      </c>
      <c r="B27" s="111"/>
      <c r="C27" s="111" t="s">
        <v>48</v>
      </c>
      <c r="D27" s="111"/>
      <c r="E27" s="111"/>
      <c r="F27" s="111">
        <v>0.06</v>
      </c>
      <c r="G27" s="111">
        <v>0.09</v>
      </c>
      <c r="H27" s="111"/>
      <c r="I27" s="111"/>
      <c r="J27" s="111"/>
      <c r="K27" s="111"/>
      <c r="L27" s="111"/>
      <c r="M27" s="111"/>
      <c r="N27" s="154"/>
      <c r="O27" s="111"/>
      <c r="P27" s="111"/>
      <c r="Q27" s="111"/>
      <c r="R27" s="149">
        <f t="shared" si="0"/>
        <v>0.15</v>
      </c>
      <c r="S27" s="239">
        <v>0.15</v>
      </c>
      <c r="T27" s="151">
        <v>61.92</v>
      </c>
      <c r="U27" s="152">
        <f t="shared" si="1"/>
        <v>9.2880000000000003</v>
      </c>
    </row>
    <row r="28" spans="1:21">
      <c r="A28" s="153" t="s">
        <v>60</v>
      </c>
      <c r="B28" s="111"/>
      <c r="C28" s="111" t="s">
        <v>48</v>
      </c>
      <c r="D28" s="111"/>
      <c r="E28" s="111"/>
      <c r="F28" s="111">
        <v>3.0000000000000001E-3</v>
      </c>
      <c r="G28" s="111">
        <v>8.9999999999999993E-3</v>
      </c>
      <c r="H28" s="111"/>
      <c r="I28" s="111"/>
      <c r="J28" s="111"/>
      <c r="K28" s="111"/>
      <c r="L28" s="111"/>
      <c r="M28" s="111">
        <v>1.0999999999999999E-2</v>
      </c>
      <c r="N28" s="154">
        <v>0.01</v>
      </c>
      <c r="O28" s="111"/>
      <c r="P28" s="111"/>
      <c r="Q28" s="111"/>
      <c r="R28" s="149">
        <f t="shared" si="0"/>
        <v>3.3000000000000002E-2</v>
      </c>
      <c r="S28" s="239">
        <v>3.3000000000000002E-2</v>
      </c>
      <c r="T28" s="151">
        <v>90</v>
      </c>
      <c r="U28" s="152">
        <f t="shared" si="1"/>
        <v>2.97</v>
      </c>
    </row>
    <row r="29" spans="1:21">
      <c r="A29" s="153" t="s">
        <v>108</v>
      </c>
      <c r="B29" s="111"/>
      <c r="C29" s="111" t="s">
        <v>48</v>
      </c>
      <c r="D29" s="111"/>
      <c r="E29" s="111"/>
      <c r="F29" s="111">
        <v>5.9999999999999995E-4</v>
      </c>
      <c r="G29" s="111"/>
      <c r="H29" s="111"/>
      <c r="I29" s="111"/>
      <c r="J29" s="111">
        <v>8.0000000000000004E-4</v>
      </c>
      <c r="K29" s="111">
        <v>6.9999999999999999E-4</v>
      </c>
      <c r="L29" s="111">
        <v>5.9999999999999995E-4</v>
      </c>
      <c r="M29" s="111"/>
      <c r="N29" s="154"/>
      <c r="O29" s="111"/>
      <c r="P29" s="111"/>
      <c r="Q29" s="111"/>
      <c r="R29" s="149">
        <f t="shared" si="0"/>
        <v>2.6999999999999997E-3</v>
      </c>
      <c r="S29" s="239">
        <v>2.7000000000000001E-3</v>
      </c>
      <c r="T29" s="151">
        <v>18</v>
      </c>
      <c r="U29" s="152">
        <f t="shared" si="1"/>
        <v>4.8600000000000004E-2</v>
      </c>
    </row>
    <row r="30" spans="1:21" ht="15.75" thickTop="1" thickBot="1">
      <c r="A30" s="153" t="s">
        <v>59</v>
      </c>
      <c r="B30" s="111"/>
      <c r="C30" s="111" t="s">
        <v>48</v>
      </c>
      <c r="D30" s="111"/>
      <c r="E30" s="111"/>
      <c r="F30" s="111">
        <v>3.0000000000000001E-3</v>
      </c>
      <c r="G30" s="111"/>
      <c r="H30" s="111"/>
      <c r="I30" s="111"/>
      <c r="J30" s="111"/>
      <c r="K30" s="111">
        <v>4.0000000000000001E-3</v>
      </c>
      <c r="L30" s="111">
        <v>3.0000000000000001E-3</v>
      </c>
      <c r="M30" s="111"/>
      <c r="N30" s="154"/>
      <c r="O30" s="111"/>
      <c r="P30" s="111"/>
      <c r="Q30" s="111"/>
      <c r="R30" s="149">
        <f t="shared" si="0"/>
        <v>0.01</v>
      </c>
      <c r="S30" s="239">
        <v>0.01</v>
      </c>
      <c r="T30" s="151">
        <v>774.33</v>
      </c>
      <c r="U30" s="152">
        <f t="shared" si="1"/>
        <v>7.7433000000000005</v>
      </c>
    </row>
    <row r="31" spans="1:21" ht="15.75" thickTop="1" thickBot="1">
      <c r="A31" s="153" t="s">
        <v>90</v>
      </c>
      <c r="B31" s="111"/>
      <c r="C31" s="111" t="s">
        <v>48</v>
      </c>
      <c r="D31" s="111"/>
      <c r="E31" s="111"/>
      <c r="F31" s="111"/>
      <c r="G31" s="111">
        <v>1.7999999999999999E-2</v>
      </c>
      <c r="H31" s="111"/>
      <c r="I31" s="111"/>
      <c r="J31" s="111"/>
      <c r="K31" s="111"/>
      <c r="L31" s="111"/>
      <c r="M31" s="111"/>
      <c r="N31" s="154"/>
      <c r="O31" s="111"/>
      <c r="P31" s="111"/>
      <c r="Q31" s="111"/>
      <c r="R31" s="149">
        <f t="shared" si="0"/>
        <v>1.7999999999999999E-2</v>
      </c>
      <c r="S31" s="239">
        <v>1.7999999999999999E-2</v>
      </c>
      <c r="T31" s="151">
        <v>400</v>
      </c>
      <c r="U31" s="152">
        <f t="shared" si="1"/>
        <v>7.1999999999999993</v>
      </c>
    </row>
    <row r="32" spans="1:21" ht="15.75" thickTop="1" thickBot="1">
      <c r="A32" s="153" t="s">
        <v>65</v>
      </c>
      <c r="B32" s="111"/>
      <c r="C32" s="111" t="s">
        <v>48</v>
      </c>
      <c r="D32" s="111"/>
      <c r="E32" s="111"/>
      <c r="F32" s="111"/>
      <c r="G32" s="111"/>
      <c r="H32" s="111">
        <v>0.02</v>
      </c>
      <c r="I32" s="111">
        <v>0.02</v>
      </c>
      <c r="J32" s="111"/>
      <c r="K32" s="111"/>
      <c r="L32" s="111"/>
      <c r="M32" s="111" t="s">
        <v>76</v>
      </c>
      <c r="N32" s="154"/>
      <c r="O32" s="111"/>
      <c r="P32" s="111"/>
      <c r="Q32" s="111"/>
      <c r="R32" s="149">
        <f t="shared" si="0"/>
        <v>0.04</v>
      </c>
      <c r="S32" s="239">
        <v>0.04</v>
      </c>
      <c r="T32" s="151">
        <v>61.11</v>
      </c>
      <c r="U32" s="152">
        <f t="shared" si="1"/>
        <v>2.4443999999999999</v>
      </c>
    </row>
    <row r="33" spans="1:21">
      <c r="A33" s="153" t="s">
        <v>57</v>
      </c>
      <c r="B33" s="111"/>
      <c r="C33" s="111" t="s">
        <v>48</v>
      </c>
      <c r="D33" s="111"/>
      <c r="E33" s="111"/>
      <c r="F33" s="111"/>
      <c r="G33" s="111"/>
      <c r="H33" s="111"/>
      <c r="I33" s="111">
        <v>0.03</v>
      </c>
      <c r="J33" s="111"/>
      <c r="K33" s="111"/>
      <c r="L33" s="111"/>
      <c r="M33" s="111"/>
      <c r="N33" s="154"/>
      <c r="O33" s="111"/>
      <c r="P33" s="111"/>
      <c r="Q33" s="111"/>
      <c r="R33" s="149">
        <f t="shared" si="0"/>
        <v>0.03</v>
      </c>
      <c r="S33" s="239">
        <v>0.03</v>
      </c>
      <c r="T33" s="151">
        <v>77.14</v>
      </c>
      <c r="U33" s="152">
        <f t="shared" si="1"/>
        <v>2.3142</v>
      </c>
    </row>
    <row r="34" spans="1:21" ht="15.75" thickTop="1" thickBot="1">
      <c r="A34" s="153" t="s">
        <v>168</v>
      </c>
      <c r="B34" s="111"/>
      <c r="C34" s="111" t="s">
        <v>48</v>
      </c>
      <c r="D34" s="111"/>
      <c r="E34" s="111"/>
      <c r="F34" s="111"/>
      <c r="G34" s="111"/>
      <c r="H34" s="111"/>
      <c r="I34" s="111"/>
      <c r="J34" s="111">
        <v>1.2E-2</v>
      </c>
      <c r="K34" s="111"/>
      <c r="L34" s="111"/>
      <c r="M34" s="111"/>
      <c r="N34" s="154"/>
      <c r="O34" s="111"/>
      <c r="P34" s="111"/>
      <c r="Q34" s="111"/>
      <c r="R34" s="149">
        <f t="shared" si="0"/>
        <v>1.2E-2</v>
      </c>
      <c r="S34" s="239">
        <v>1.2E-2</v>
      </c>
      <c r="T34" s="151">
        <v>70</v>
      </c>
      <c r="U34" s="152">
        <f t="shared" si="1"/>
        <v>0.84</v>
      </c>
    </row>
    <row r="35" spans="1:21" ht="15.75" thickTop="1" thickBot="1">
      <c r="A35" s="153" t="s">
        <v>61</v>
      </c>
      <c r="B35" s="111"/>
      <c r="C35" s="111" t="s">
        <v>48</v>
      </c>
      <c r="D35" s="111"/>
      <c r="E35" s="111"/>
      <c r="F35" s="111"/>
      <c r="G35" s="111"/>
      <c r="H35" s="111"/>
      <c r="I35" s="111"/>
      <c r="J35" s="111">
        <v>0.03</v>
      </c>
      <c r="K35" s="111"/>
      <c r="L35" s="111"/>
      <c r="M35" s="111"/>
      <c r="N35" s="154"/>
      <c r="O35" s="111"/>
      <c r="P35" s="111"/>
      <c r="Q35" s="111"/>
      <c r="R35" s="149">
        <f t="shared" si="0"/>
        <v>0.03</v>
      </c>
      <c r="S35" s="239">
        <v>0.03</v>
      </c>
      <c r="T35" s="151">
        <v>70</v>
      </c>
      <c r="U35" s="152">
        <f t="shared" si="1"/>
        <v>2.1</v>
      </c>
    </row>
    <row r="36" spans="1:21" ht="15.75" thickTop="1" thickBot="1">
      <c r="A36" s="153" t="s">
        <v>62</v>
      </c>
      <c r="B36" s="111"/>
      <c r="C36" s="111" t="s">
        <v>48</v>
      </c>
      <c r="D36" s="111"/>
      <c r="E36" s="111"/>
      <c r="F36" s="111"/>
      <c r="G36" s="111"/>
      <c r="H36" s="111"/>
      <c r="I36" s="111"/>
      <c r="J36" s="111">
        <v>6.0000000000000001E-3</v>
      </c>
      <c r="K36" s="111"/>
      <c r="L36" s="111"/>
      <c r="M36" s="111"/>
      <c r="N36" s="154"/>
      <c r="O36" s="111"/>
      <c r="P36" s="111"/>
      <c r="Q36" s="111"/>
      <c r="R36" s="149">
        <f t="shared" si="0"/>
        <v>6.0000000000000001E-3</v>
      </c>
      <c r="S36" s="239">
        <v>6.0000000000000001E-3</v>
      </c>
      <c r="T36" s="151">
        <v>70</v>
      </c>
      <c r="U36" s="152">
        <f t="shared" si="1"/>
        <v>0.42</v>
      </c>
    </row>
    <row r="37" spans="1:21" ht="15" customHeight="1" thickTop="1" thickBot="1">
      <c r="A37" s="153" t="s">
        <v>109</v>
      </c>
      <c r="B37" s="111"/>
      <c r="C37" s="111" t="s">
        <v>48</v>
      </c>
      <c r="D37" s="111"/>
      <c r="E37" s="111"/>
      <c r="F37" s="111"/>
      <c r="G37" s="111"/>
      <c r="H37" s="111"/>
      <c r="I37" s="111"/>
      <c r="J37" s="111">
        <v>6.0000000000000001E-3</v>
      </c>
      <c r="K37" s="111">
        <v>1.0999999999999999E-2</v>
      </c>
      <c r="L37" s="111"/>
      <c r="M37" s="111"/>
      <c r="N37" s="154"/>
      <c r="O37" s="111"/>
      <c r="P37" s="111"/>
      <c r="Q37" s="111"/>
      <c r="R37" s="149">
        <f t="shared" si="0"/>
        <v>1.7000000000000001E-2</v>
      </c>
      <c r="S37" s="239">
        <v>1.7000000000000001E-2</v>
      </c>
      <c r="T37" s="151">
        <v>80</v>
      </c>
      <c r="U37" s="152">
        <f t="shared" si="1"/>
        <v>1.36</v>
      </c>
    </row>
    <row r="38" spans="1:21" ht="15.75" thickTop="1" thickBot="1">
      <c r="A38" s="153" t="s">
        <v>169</v>
      </c>
      <c r="B38" s="111"/>
      <c r="C38" s="111" t="s">
        <v>48</v>
      </c>
      <c r="D38" s="111"/>
      <c r="E38" s="111"/>
      <c r="F38" s="111"/>
      <c r="G38" s="111"/>
      <c r="H38" s="111"/>
      <c r="I38" s="111"/>
      <c r="J38" s="111">
        <v>5.2999999999999999E-2</v>
      </c>
      <c r="K38" s="111"/>
      <c r="L38" s="111"/>
      <c r="M38" s="111"/>
      <c r="N38" s="154"/>
      <c r="O38" s="111"/>
      <c r="P38" s="111"/>
      <c r="Q38" s="111"/>
      <c r="R38" s="149">
        <f t="shared" si="0"/>
        <v>5.2999999999999999E-2</v>
      </c>
      <c r="S38" s="239">
        <v>5.2999999999999999E-2</v>
      </c>
      <c r="T38" s="151">
        <v>75</v>
      </c>
      <c r="U38" s="152">
        <f t="shared" si="1"/>
        <v>3.9750000000000001</v>
      </c>
    </row>
    <row r="39" spans="1:21" ht="14.25" customHeight="1" thickTop="1" thickBot="1">
      <c r="A39" s="153" t="s">
        <v>110</v>
      </c>
      <c r="B39" s="111"/>
      <c r="C39" s="111" t="s">
        <v>48</v>
      </c>
      <c r="D39" s="111"/>
      <c r="E39" s="111"/>
      <c r="F39" s="111"/>
      <c r="G39" s="111"/>
      <c r="H39" s="111"/>
      <c r="I39" s="111"/>
      <c r="J39" s="111">
        <v>3.7999999999999999E-2</v>
      </c>
      <c r="K39" s="111"/>
      <c r="L39" s="111"/>
      <c r="M39" s="111"/>
      <c r="N39" s="154"/>
      <c r="O39" s="111"/>
      <c r="P39" s="111"/>
      <c r="Q39" s="111"/>
      <c r="R39" s="149">
        <f t="shared" si="0"/>
        <v>3.7999999999999999E-2</v>
      </c>
      <c r="S39" s="239">
        <v>3.7999999999999999E-2</v>
      </c>
      <c r="T39" s="151">
        <v>160</v>
      </c>
      <c r="U39" s="152">
        <f t="shared" si="1"/>
        <v>6.08</v>
      </c>
    </row>
    <row r="40" spans="1:21">
      <c r="A40" s="153" t="s">
        <v>170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>
        <v>3.7999999999999999E-2</v>
      </c>
      <c r="K40" s="111"/>
      <c r="L40" s="111"/>
      <c r="M40" s="111"/>
      <c r="N40" s="154"/>
      <c r="O40" s="111"/>
      <c r="P40" s="111"/>
      <c r="Q40" s="111"/>
      <c r="R40" s="149">
        <f t="shared" si="0"/>
        <v>3.7999999999999999E-2</v>
      </c>
      <c r="S40" s="239">
        <v>3.7999999999999999E-2</v>
      </c>
      <c r="T40" s="151">
        <v>239.65</v>
      </c>
      <c r="U40" s="152">
        <f t="shared" si="1"/>
        <v>9.1067</v>
      </c>
    </row>
    <row r="41" spans="1:21">
      <c r="A41" s="153" t="s">
        <v>79</v>
      </c>
      <c r="B41" s="111"/>
      <c r="C41" s="111" t="s">
        <v>48</v>
      </c>
      <c r="D41" s="111"/>
      <c r="E41" s="111"/>
      <c r="F41" s="111"/>
      <c r="G41" s="111"/>
      <c r="H41" s="111"/>
      <c r="I41" s="111"/>
      <c r="J41" s="111"/>
      <c r="K41" s="111">
        <v>5.6000000000000001E-2</v>
      </c>
      <c r="L41" s="111"/>
      <c r="M41" s="111"/>
      <c r="N41" s="154"/>
      <c r="O41" s="111"/>
      <c r="P41" s="111"/>
      <c r="Q41" s="111"/>
      <c r="R41" s="149">
        <f t="shared" si="0"/>
        <v>5.6000000000000001E-2</v>
      </c>
      <c r="S41" s="239">
        <v>5.6000000000000001E-2</v>
      </c>
      <c r="T41" s="151">
        <v>380</v>
      </c>
      <c r="U41" s="152">
        <f t="shared" si="1"/>
        <v>21.28</v>
      </c>
    </row>
    <row r="42" spans="1:21">
      <c r="A42" s="153" t="s">
        <v>112</v>
      </c>
      <c r="B42" s="111"/>
      <c r="C42" s="111" t="s">
        <v>48</v>
      </c>
      <c r="D42" s="111"/>
      <c r="E42" s="111"/>
      <c r="F42" s="111"/>
      <c r="G42" s="111"/>
      <c r="H42" s="111"/>
      <c r="I42" s="111"/>
      <c r="J42" s="111"/>
      <c r="K42" s="111">
        <v>4.0000000000000001E-3</v>
      </c>
      <c r="L42" s="111"/>
      <c r="M42" s="111"/>
      <c r="N42" s="154"/>
      <c r="O42" s="111"/>
      <c r="P42" s="111"/>
      <c r="Q42" s="111"/>
      <c r="R42" s="149">
        <f t="shared" si="0"/>
        <v>4.0000000000000001E-3</v>
      </c>
      <c r="S42" s="239">
        <v>4.0000000000000001E-3</v>
      </c>
      <c r="T42" s="151">
        <v>50</v>
      </c>
      <c r="U42" s="152">
        <f t="shared" si="1"/>
        <v>0.2</v>
      </c>
    </row>
    <row r="43" spans="1:21">
      <c r="A43" s="153" t="s">
        <v>64</v>
      </c>
      <c r="B43" s="111"/>
      <c r="C43" s="111" t="s">
        <v>48</v>
      </c>
      <c r="D43" s="111"/>
      <c r="E43" s="111"/>
      <c r="F43" s="111"/>
      <c r="G43" s="111"/>
      <c r="H43" s="111"/>
      <c r="I43" s="111"/>
      <c r="J43" s="111"/>
      <c r="K43" s="111"/>
      <c r="L43" s="111">
        <v>3.4000000000000002E-2</v>
      </c>
      <c r="M43" s="111"/>
      <c r="N43" s="154"/>
      <c r="O43" s="111"/>
      <c r="P43" s="111"/>
      <c r="Q43" s="111"/>
      <c r="R43" s="149">
        <f t="shared" si="0"/>
        <v>3.4000000000000002E-2</v>
      </c>
      <c r="S43" s="239">
        <v>3.4000000000000002E-2</v>
      </c>
      <c r="T43" s="151">
        <v>60</v>
      </c>
      <c r="U43" s="152">
        <f t="shared" si="1"/>
        <v>2.04</v>
      </c>
    </row>
    <row r="44" spans="1:21" ht="15.75" thickTop="1" thickBot="1">
      <c r="A44" s="153" t="s">
        <v>72</v>
      </c>
      <c r="B44" s="111"/>
      <c r="C44" s="111" t="s">
        <v>48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>
        <v>8.0000000000000002E-3</v>
      </c>
      <c r="N44" s="154"/>
      <c r="O44" s="111"/>
      <c r="P44" s="111"/>
      <c r="Q44" s="111"/>
      <c r="R44" s="149">
        <f t="shared" si="0"/>
        <v>8.0000000000000002E-3</v>
      </c>
      <c r="S44" s="239">
        <v>8.0000000000000002E-3</v>
      </c>
      <c r="T44" s="151">
        <v>150</v>
      </c>
      <c r="U44" s="152">
        <f t="shared" si="1"/>
        <v>1.2</v>
      </c>
    </row>
    <row r="45" spans="1:21" ht="15.75" thickTop="1" thickBot="1">
      <c r="A45" s="153" t="s">
        <v>58</v>
      </c>
      <c r="B45" s="111"/>
      <c r="C45" s="111" t="s">
        <v>48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54">
        <v>2E-3</v>
      </c>
      <c r="O45" s="111"/>
      <c r="P45" s="111"/>
      <c r="Q45" s="111"/>
      <c r="R45" s="149">
        <f t="shared" si="0"/>
        <v>2E-3</v>
      </c>
      <c r="S45" s="239">
        <v>2E-3</v>
      </c>
      <c r="T45" s="151">
        <v>650</v>
      </c>
      <c r="U45" s="152">
        <f t="shared" si="1"/>
        <v>1.3</v>
      </c>
    </row>
    <row r="46" spans="1:21" ht="15.75" thickTop="1" thickBot="1">
      <c r="A46" s="153" t="s">
        <v>106</v>
      </c>
      <c r="B46" s="111"/>
      <c r="C46" s="111" t="s">
        <v>48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54"/>
      <c r="O46" s="111">
        <v>0.01</v>
      </c>
      <c r="P46" s="111"/>
      <c r="Q46" s="111"/>
      <c r="R46" s="149">
        <f t="shared" si="0"/>
        <v>0.01</v>
      </c>
      <c r="S46" s="248">
        <v>0.01</v>
      </c>
      <c r="T46" s="151">
        <v>180</v>
      </c>
      <c r="U46" s="152">
        <f>SUM(S46*T46)</f>
        <v>1.8</v>
      </c>
    </row>
    <row r="47" spans="1:21">
      <c r="A47" s="155"/>
      <c r="B47" s="128"/>
      <c r="C47" s="128" t="s">
        <v>48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51"/>
      <c r="O47" s="128"/>
      <c r="P47" s="128"/>
      <c r="Q47" s="128" t="s">
        <v>76</v>
      </c>
      <c r="R47" s="149">
        <f t="shared" si="0"/>
        <v>0</v>
      </c>
      <c r="S47" s="239">
        <v>0</v>
      </c>
      <c r="T47" s="151">
        <v>0</v>
      </c>
      <c r="U47" s="152">
        <f>SUM(S47*T47)</f>
        <v>0</v>
      </c>
    </row>
    <row r="48" spans="1:21">
      <c r="A48" s="156"/>
      <c r="B48" s="128"/>
      <c r="C48" s="128" t="s">
        <v>48</v>
      </c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51"/>
      <c r="O48" s="128"/>
      <c r="P48" s="128"/>
      <c r="Q48" s="128"/>
      <c r="R48" s="149">
        <f t="shared" si="0"/>
        <v>0</v>
      </c>
      <c r="S48" s="239">
        <v>0</v>
      </c>
      <c r="T48" s="151">
        <v>0</v>
      </c>
      <c r="U48" s="152">
        <f>SUM(S48*T48)</f>
        <v>0</v>
      </c>
    </row>
    <row r="49" spans="1:21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157" t="s">
        <v>49</v>
      </c>
      <c r="N49" s="92"/>
      <c r="O49" s="92"/>
      <c r="P49" s="92" t="s">
        <v>74</v>
      </c>
      <c r="Q49" s="92"/>
      <c r="R49" s="92"/>
      <c r="S49" s="92"/>
      <c r="T49" s="92"/>
      <c r="U49" s="152">
        <f>SUM(U25:U48)</f>
        <v>85.050200000000018</v>
      </c>
    </row>
    <row r="50" spans="1:21">
      <c r="A50" s="157" t="s">
        <v>51</v>
      </c>
      <c r="B50" s="92" t="s">
        <v>52</v>
      </c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157" t="s">
        <v>53</v>
      </c>
      <c r="N50" s="92"/>
      <c r="O50" s="92"/>
      <c r="P50" s="92"/>
      <c r="Q50" s="92"/>
      <c r="R50" s="92"/>
      <c r="S50" s="92"/>
      <c r="T50" s="92"/>
      <c r="U50" s="152">
        <f>SUM(U49/S19)</f>
        <v>85.050200000000018</v>
      </c>
    </row>
    <row r="51" spans="1:21">
      <c r="A51" s="157" t="s">
        <v>54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157" t="s">
        <v>55</v>
      </c>
      <c r="N51" s="92"/>
      <c r="O51" s="92"/>
      <c r="P51" s="92" t="s">
        <v>75</v>
      </c>
      <c r="Q51" s="92"/>
      <c r="R51" s="92"/>
      <c r="S51" s="92"/>
      <c r="T51" s="92"/>
      <c r="U51" s="92"/>
    </row>
    <row r="52" spans="1:21">
      <c r="A52" s="157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157" t="s">
        <v>53</v>
      </c>
      <c r="N52" s="92"/>
      <c r="O52" s="92"/>
      <c r="P52" s="92"/>
      <c r="Q52" s="92"/>
      <c r="R52" s="92"/>
      <c r="S52" s="92"/>
      <c r="T52" s="92"/>
      <c r="U52" s="92"/>
    </row>
    <row r="53" spans="1:2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</row>
  </sheetData>
  <mergeCells count="43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rintOptions gridLines="1"/>
  <pageMargins left="0.78749999999999998" right="0.39374999999999999" top="0.78749999999999998" bottom="0.39374999999999999" header="0.51180555555555496" footer="0.51180555555555496"/>
  <pageSetup paperSize="9" scale="69" firstPageNumber="0" pageOrder="overThenDown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U48"/>
  <sheetViews>
    <sheetView tabSelected="1" topLeftCell="A3" zoomScalePageLayoutView="60" workbookViewId="0">
      <selection activeCell="S26" sqref="S26"/>
    </sheetView>
  </sheetViews>
  <sheetFormatPr defaultRowHeight="12.75"/>
  <cols>
    <col min="1" max="1" width="21.140625" style="2" bestFit="1" customWidth="1"/>
    <col min="2" max="2" width="5.42578125" style="2" bestFit="1" customWidth="1"/>
    <col min="3" max="3" width="6" style="2" bestFit="1" customWidth="1"/>
    <col min="4" max="4" width="7.140625" style="2" bestFit="1" customWidth="1"/>
    <col min="5" max="5" width="6.7109375" style="2" customWidth="1"/>
    <col min="6" max="6" width="6.5703125" style="2" customWidth="1"/>
    <col min="7" max="7" width="7.5703125" style="2" bestFit="1" customWidth="1"/>
    <col min="8" max="8" width="6.42578125" style="2" bestFit="1" customWidth="1"/>
    <col min="9" max="9" width="8.85546875" style="2" customWidth="1"/>
    <col min="10" max="10" width="7.140625" style="2" bestFit="1" customWidth="1"/>
    <col min="11" max="11" width="7.7109375" style="2" customWidth="1"/>
    <col min="12" max="12" width="10.7109375" style="2" customWidth="1"/>
    <col min="13" max="13" width="7.140625" style="2" bestFit="1" customWidth="1"/>
    <col min="14" max="14" width="8.42578125" style="2" bestFit="1" customWidth="1"/>
    <col min="15" max="15" width="7.85546875" style="2" bestFit="1" customWidth="1"/>
    <col min="16" max="16" width="8.140625" style="2" bestFit="1" customWidth="1"/>
    <col min="17" max="17" width="7.7109375" style="2" bestFit="1" customWidth="1"/>
    <col min="18" max="18" width="7.28515625" style="2" bestFit="1" customWidth="1"/>
    <col min="19" max="20" width="7.85546875" style="2" bestFit="1" customWidth="1"/>
    <col min="21" max="21" width="8.7109375" style="2" bestFit="1" customWidth="1"/>
    <col min="22" max="1009" width="10.42578125" style="2"/>
    <col min="1010" max="1025" width="9.42578125"/>
  </cols>
  <sheetData>
    <row r="1" spans="1:2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51" t="s">
        <v>1</v>
      </c>
      <c r="U1" s="251"/>
    </row>
    <row r="2" spans="1:21">
      <c r="A2" s="93" t="s">
        <v>2</v>
      </c>
      <c r="B2" s="93"/>
      <c r="C2" s="93"/>
      <c r="D2" s="93" t="s">
        <v>201</v>
      </c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52" t="s">
        <v>3</v>
      </c>
      <c r="U2" s="252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200</v>
      </c>
      <c r="J3" s="93"/>
      <c r="K3" s="93"/>
      <c r="L3" s="93"/>
      <c r="M3" s="92"/>
      <c r="N3" s="92"/>
      <c r="O3" s="92"/>
      <c r="P3" s="93">
        <v>1</v>
      </c>
      <c r="Q3" s="95"/>
      <c r="R3" s="94"/>
      <c r="S3" s="94"/>
      <c r="T3" s="97"/>
      <c r="U3" s="98"/>
    </row>
    <row r="4" spans="1:21">
      <c r="A4" s="92" t="s">
        <v>207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53" t="s">
        <v>6</v>
      </c>
      <c r="B6" s="253"/>
      <c r="C6" s="253"/>
      <c r="D6" s="254" t="s">
        <v>7</v>
      </c>
      <c r="E6" s="254"/>
      <c r="F6" s="254" t="s">
        <v>8</v>
      </c>
      <c r="G6" s="254"/>
      <c r="H6" s="254" t="s">
        <v>9</v>
      </c>
      <c r="I6" s="254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5" t="s">
        <v>10</v>
      </c>
      <c r="B7" s="255"/>
      <c r="C7" s="255"/>
      <c r="D7" s="256" t="s">
        <v>11</v>
      </c>
      <c r="E7" s="256"/>
      <c r="F7" s="256" t="s">
        <v>12</v>
      </c>
      <c r="G7" s="256"/>
      <c r="H7" s="256" t="s">
        <v>13</v>
      </c>
      <c r="I7" s="256"/>
      <c r="J7" s="256" t="s">
        <v>14</v>
      </c>
      <c r="K7" s="256"/>
      <c r="L7" s="234"/>
      <c r="M7" s="92"/>
      <c r="N7" s="92"/>
      <c r="O7" s="92"/>
      <c r="P7" s="92"/>
      <c r="Q7" s="92"/>
      <c r="R7" s="92"/>
      <c r="S7" s="92"/>
      <c r="T7" s="97"/>
      <c r="U7" s="98"/>
    </row>
    <row r="8" spans="1:21">
      <c r="A8" s="106" t="s">
        <v>15</v>
      </c>
      <c r="B8" s="254" t="s">
        <v>16</v>
      </c>
      <c r="C8" s="254"/>
      <c r="D8" s="256" t="s">
        <v>17</v>
      </c>
      <c r="E8" s="256"/>
      <c r="F8" s="256" t="s">
        <v>18</v>
      </c>
      <c r="G8" s="256"/>
      <c r="H8" s="256" t="s">
        <v>19</v>
      </c>
      <c r="I8" s="256"/>
      <c r="J8" s="256" t="s">
        <v>20</v>
      </c>
      <c r="K8" s="256"/>
      <c r="L8" s="234"/>
      <c r="M8" s="92"/>
      <c r="N8" s="92"/>
      <c r="O8" s="92"/>
      <c r="P8" s="92"/>
      <c r="Q8" s="92"/>
      <c r="R8" s="92"/>
      <c r="S8" s="92"/>
      <c r="T8" s="99"/>
      <c r="U8" s="100"/>
    </row>
    <row r="9" spans="1:21">
      <c r="A9" s="107" t="s">
        <v>21</v>
      </c>
      <c r="B9" s="256" t="s">
        <v>22</v>
      </c>
      <c r="C9" s="256"/>
      <c r="D9" s="256" t="s">
        <v>23</v>
      </c>
      <c r="E9" s="256"/>
      <c r="F9" s="256" t="s">
        <v>24</v>
      </c>
      <c r="G9" s="256"/>
      <c r="H9" s="256" t="s">
        <v>25</v>
      </c>
      <c r="I9" s="256"/>
      <c r="J9" s="108"/>
      <c r="K9" s="93"/>
      <c r="L9" s="234"/>
      <c r="M9" s="92"/>
      <c r="N9" s="92" t="s">
        <v>198</v>
      </c>
      <c r="O9" s="92" t="s">
        <v>208</v>
      </c>
      <c r="P9" s="92"/>
      <c r="Q9" s="92"/>
      <c r="R9" s="92"/>
      <c r="S9" s="92"/>
      <c r="T9" s="97"/>
      <c r="U9" s="98"/>
    </row>
    <row r="10" spans="1:21">
      <c r="A10" s="109"/>
      <c r="B10" s="258" t="s">
        <v>26</v>
      </c>
      <c r="C10" s="258"/>
      <c r="D10" s="110"/>
      <c r="E10" s="111"/>
      <c r="F10" s="93"/>
      <c r="G10" s="93"/>
      <c r="H10" s="258" t="s">
        <v>23</v>
      </c>
      <c r="I10" s="258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/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124">
        <v>96.18</v>
      </c>
      <c r="F12" s="123"/>
      <c r="G12" s="123">
        <v>6</v>
      </c>
      <c r="H12" s="123"/>
      <c r="I12" s="250">
        <v>585.02</v>
      </c>
      <c r="J12" s="125"/>
      <c r="K12" s="237">
        <f>SUM(U45)</f>
        <v>101.3313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 t="s">
        <v>199</v>
      </c>
      <c r="R13" s="92"/>
      <c r="S13" s="92"/>
      <c r="T13" s="92"/>
      <c r="U13" s="92"/>
    </row>
    <row r="14" spans="1:2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249" t="s">
        <v>70</v>
      </c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4" t="s">
        <v>33</v>
      </c>
      <c r="S17" s="254"/>
      <c r="T17" s="254"/>
      <c r="U17" s="106"/>
    </row>
    <row r="18" spans="1:21">
      <c r="A18" s="106"/>
      <c r="B18" s="138"/>
      <c r="C18" s="139" t="s">
        <v>34</v>
      </c>
      <c r="D18" s="260" t="s">
        <v>35</v>
      </c>
      <c r="E18" s="260"/>
      <c r="F18" s="260"/>
      <c r="G18" s="260"/>
      <c r="H18" s="260"/>
      <c r="I18" s="260" t="s">
        <v>36</v>
      </c>
      <c r="J18" s="260"/>
      <c r="K18" s="260"/>
      <c r="L18" s="260"/>
      <c r="M18" s="260"/>
      <c r="N18" s="260" t="s">
        <v>37</v>
      </c>
      <c r="O18" s="260"/>
      <c r="P18" s="260"/>
      <c r="Q18" s="260"/>
      <c r="R18" s="258" t="s">
        <v>38</v>
      </c>
      <c r="S18" s="258"/>
      <c r="T18" s="258"/>
      <c r="U18" s="107"/>
    </row>
    <row r="19" spans="1:21" ht="13.5" customHeight="1">
      <c r="A19" s="107"/>
      <c r="B19" s="139"/>
      <c r="C19" s="139" t="s">
        <v>39</v>
      </c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1" t="s">
        <v>40</v>
      </c>
      <c r="S19" s="140">
        <v>4</v>
      </c>
      <c r="T19" s="140" t="s">
        <v>41</v>
      </c>
      <c r="U19" s="140" t="s">
        <v>42</v>
      </c>
    </row>
    <row r="20" spans="1:21" ht="19.5" customHeight="1">
      <c r="A20" s="107" t="s">
        <v>43</v>
      </c>
      <c r="B20" s="139" t="s">
        <v>44</v>
      </c>
      <c r="C20" s="139" t="s">
        <v>45</v>
      </c>
      <c r="D20" s="257" t="s">
        <v>202</v>
      </c>
      <c r="E20" s="257" t="s">
        <v>81</v>
      </c>
      <c r="F20" s="257" t="s">
        <v>178</v>
      </c>
      <c r="G20" s="257"/>
      <c r="H20" s="257"/>
      <c r="I20" s="257" t="s">
        <v>155</v>
      </c>
      <c r="J20" s="257" t="s">
        <v>209</v>
      </c>
      <c r="K20" s="257" t="s">
        <v>205</v>
      </c>
      <c r="L20" s="257" t="s">
        <v>128</v>
      </c>
      <c r="M20" s="257" t="s">
        <v>191</v>
      </c>
      <c r="N20" s="257" t="s">
        <v>58</v>
      </c>
      <c r="O20" s="257" t="s">
        <v>106</v>
      </c>
      <c r="P20" s="257"/>
      <c r="Q20" s="257"/>
      <c r="R20" s="261"/>
      <c r="S20" s="141"/>
      <c r="T20" s="92"/>
      <c r="U20" s="92"/>
    </row>
    <row r="21" spans="1:21" ht="21" customHeight="1">
      <c r="A21" s="107"/>
      <c r="B21" s="139"/>
      <c r="C21" s="139" t="s">
        <v>46</v>
      </c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138"/>
      <c r="S21" s="94"/>
      <c r="T21" s="92"/>
      <c r="U21" s="92"/>
    </row>
    <row r="22" spans="1:21" ht="20.25" customHeight="1">
      <c r="A22" s="142"/>
      <c r="B22" s="143"/>
      <c r="C22" s="143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/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8"/>
      <c r="O24" s="147"/>
      <c r="P24" s="147"/>
      <c r="Q24" s="147"/>
      <c r="R24" s="149">
        <f>SUM(G24:Q24)</f>
        <v>0</v>
      </c>
      <c r="S24" s="239">
        <f>SUM(R24*S19)</f>
        <v>0</v>
      </c>
      <c r="T24" s="151"/>
      <c r="U24" s="152">
        <f>SUM(R24*S24)</f>
        <v>0</v>
      </c>
    </row>
    <row r="25" spans="1:21">
      <c r="A25" s="247" t="s">
        <v>71</v>
      </c>
      <c r="B25" s="111"/>
      <c r="C25" s="111"/>
      <c r="D25" s="111">
        <v>0.06</v>
      </c>
      <c r="E25" s="111">
        <v>0.08</v>
      </c>
      <c r="F25" s="111"/>
      <c r="G25" s="111"/>
      <c r="H25" s="111"/>
      <c r="I25" s="111"/>
      <c r="J25" s="111"/>
      <c r="K25" s="111"/>
      <c r="L25" s="111">
        <v>2.5000000000000001E-2</v>
      </c>
      <c r="M25" s="111"/>
      <c r="N25" s="154"/>
      <c r="O25" s="111"/>
      <c r="P25" s="111"/>
      <c r="Q25" s="111"/>
      <c r="R25" s="149">
        <f t="shared" ref="R25:R37" si="0">SUM(D25:Q25)</f>
        <v>0.16500000000000001</v>
      </c>
      <c r="S25" s="239">
        <v>0.66</v>
      </c>
      <c r="T25" s="151">
        <v>66.22</v>
      </c>
      <c r="U25" s="152">
        <f t="shared" ref="U25:U30" si="1">SUM(S25*T25)</f>
        <v>43.705199999999998</v>
      </c>
    </row>
    <row r="26" spans="1:21">
      <c r="A26" s="153" t="s">
        <v>59</v>
      </c>
      <c r="B26" s="111"/>
      <c r="C26" s="111"/>
      <c r="D26" s="111">
        <v>4.0000000000000001E-3</v>
      </c>
      <c r="E26" s="111"/>
      <c r="F26" s="111">
        <v>5.0000000000000001E-3</v>
      </c>
      <c r="G26" s="111"/>
      <c r="H26" s="111"/>
      <c r="I26" s="111"/>
      <c r="J26" s="111"/>
      <c r="K26" s="111"/>
      <c r="L26" s="111">
        <v>3.0000000000000001E-3</v>
      </c>
      <c r="M26" s="111"/>
      <c r="N26" s="154"/>
      <c r="O26" s="111"/>
      <c r="P26" s="111"/>
      <c r="Q26" s="111"/>
      <c r="R26" s="149">
        <f>SUM(D26:Q26)</f>
        <v>1.2E-2</v>
      </c>
      <c r="S26" s="239">
        <v>4.8000000000000001E-2</v>
      </c>
      <c r="T26" s="151">
        <v>930</v>
      </c>
      <c r="U26" s="152">
        <f t="shared" si="1"/>
        <v>44.64</v>
      </c>
    </row>
    <row r="27" spans="1:21" ht="14.25" thickTop="1" thickBot="1">
      <c r="A27" s="153" t="s">
        <v>60</v>
      </c>
      <c r="B27" s="111"/>
      <c r="C27" s="111"/>
      <c r="D27" s="111">
        <v>4.0000000000000001E-3</v>
      </c>
      <c r="E27" s="111">
        <v>8.0000000000000002E-3</v>
      </c>
      <c r="F27" s="111"/>
      <c r="G27" s="111"/>
      <c r="H27" s="111"/>
      <c r="I27" s="111"/>
      <c r="J27" s="111"/>
      <c r="K27" s="111"/>
      <c r="L27" s="111"/>
      <c r="M27" s="111">
        <v>0.01</v>
      </c>
      <c r="N27" s="154">
        <v>0.01</v>
      </c>
      <c r="O27" s="111"/>
      <c r="P27" s="111"/>
      <c r="Q27" s="111"/>
      <c r="R27" s="149">
        <f t="shared" si="0"/>
        <v>3.2000000000000001E-2</v>
      </c>
      <c r="S27" s="239">
        <v>0.128</v>
      </c>
      <c r="T27" s="151">
        <v>90</v>
      </c>
      <c r="U27" s="152">
        <f t="shared" si="1"/>
        <v>11.52</v>
      </c>
    </row>
    <row r="28" spans="1:21" ht="14.25" thickTop="1" thickBot="1">
      <c r="A28" s="153" t="s">
        <v>66</v>
      </c>
      <c r="B28" s="111"/>
      <c r="C28" s="111"/>
      <c r="D28" s="111">
        <v>1E-3</v>
      </c>
      <c r="E28" s="111"/>
      <c r="F28" s="111"/>
      <c r="G28" s="111"/>
      <c r="H28" s="111"/>
      <c r="I28" s="111"/>
      <c r="J28" s="111">
        <v>1E-3</v>
      </c>
      <c r="K28" s="111">
        <v>6.9999999999999999E-4</v>
      </c>
      <c r="L28" s="111">
        <v>6.9999999999999999E-4</v>
      </c>
      <c r="M28" s="111"/>
      <c r="N28" s="154"/>
      <c r="O28" s="111"/>
      <c r="P28" s="111"/>
      <c r="Q28" s="111"/>
      <c r="R28" s="149">
        <f t="shared" si="0"/>
        <v>3.4000000000000002E-3</v>
      </c>
      <c r="S28" s="239">
        <v>0.05</v>
      </c>
      <c r="T28" s="151">
        <v>20</v>
      </c>
      <c r="U28" s="152">
        <f t="shared" si="1"/>
        <v>1</v>
      </c>
    </row>
    <row r="29" spans="1:21" ht="14.25" thickTop="1" thickBot="1">
      <c r="A29" s="153" t="s">
        <v>58</v>
      </c>
      <c r="B29" s="111"/>
      <c r="C29" s="111"/>
      <c r="D29" s="111"/>
      <c r="E29" s="111">
        <v>2E-3</v>
      </c>
      <c r="F29" s="111"/>
      <c r="G29" s="111"/>
      <c r="H29" s="111"/>
      <c r="I29" s="111"/>
      <c r="J29" s="111"/>
      <c r="K29" s="111"/>
      <c r="L29" s="111"/>
      <c r="M29" s="111"/>
      <c r="N29" s="154">
        <v>2E-3</v>
      </c>
      <c r="O29" s="111"/>
      <c r="P29" s="111"/>
      <c r="Q29" s="111"/>
      <c r="R29" s="149">
        <v>2E-3</v>
      </c>
      <c r="S29" s="239">
        <v>1.6E-2</v>
      </c>
      <c r="T29" s="151">
        <v>450</v>
      </c>
      <c r="U29" s="152">
        <f t="shared" si="1"/>
        <v>7.2</v>
      </c>
    </row>
    <row r="30" spans="1:21" ht="14.25" thickTop="1" thickBot="1">
      <c r="A30" s="153" t="s">
        <v>65</v>
      </c>
      <c r="B30" s="111"/>
      <c r="C30" s="111"/>
      <c r="D30" s="111"/>
      <c r="E30" s="111"/>
      <c r="F30" s="111">
        <v>0.03</v>
      </c>
      <c r="G30" s="111"/>
      <c r="H30" s="111"/>
      <c r="I30" s="111">
        <v>0.03</v>
      </c>
      <c r="J30" s="111"/>
      <c r="K30" s="111">
        <v>0.01</v>
      </c>
      <c r="L30" s="111"/>
      <c r="M30" s="111" t="s">
        <v>76</v>
      </c>
      <c r="N30" s="154"/>
      <c r="O30" s="111"/>
      <c r="P30" s="111"/>
      <c r="Q30" s="111"/>
      <c r="R30" s="149">
        <f t="shared" si="0"/>
        <v>6.9999999999999993E-2</v>
      </c>
      <c r="S30" s="239">
        <v>0.25</v>
      </c>
      <c r="T30" s="151">
        <v>35.5</v>
      </c>
      <c r="U30" s="152">
        <f t="shared" si="1"/>
        <v>8.875</v>
      </c>
    </row>
    <row r="31" spans="1:21" ht="14.25" thickTop="1" thickBot="1">
      <c r="A31" s="153" t="s">
        <v>124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>
        <v>5.6000000000000001E-2</v>
      </c>
      <c r="L31" s="111"/>
      <c r="M31" s="111"/>
      <c r="N31" s="154"/>
      <c r="O31" s="111"/>
      <c r="P31" s="111"/>
      <c r="Q31" s="111"/>
      <c r="R31" s="149">
        <f t="shared" si="0"/>
        <v>5.6000000000000001E-2</v>
      </c>
      <c r="S31" s="239">
        <v>0.224</v>
      </c>
      <c r="T31" s="151">
        <v>150</v>
      </c>
      <c r="U31" s="152">
        <f t="shared" ref="U31:U38" si="2">SUM(S31*T31)</f>
        <v>33.6</v>
      </c>
    </row>
    <row r="32" spans="1:21" ht="14.25" thickTop="1" thickBot="1">
      <c r="A32" s="153" t="s">
        <v>61</v>
      </c>
      <c r="B32" s="111"/>
      <c r="C32" s="111"/>
      <c r="D32" s="111"/>
      <c r="E32" s="111"/>
      <c r="F32" s="111"/>
      <c r="G32" s="111"/>
      <c r="H32" s="111"/>
      <c r="I32" s="111"/>
      <c r="J32" s="111">
        <v>0.06</v>
      </c>
      <c r="K32" s="111"/>
      <c r="L32" s="111">
        <v>0.12</v>
      </c>
      <c r="M32" s="111"/>
      <c r="N32" s="154"/>
      <c r="O32" s="111"/>
      <c r="P32" s="111"/>
      <c r="Q32" s="111"/>
      <c r="R32" s="149">
        <f t="shared" si="0"/>
        <v>0.18</v>
      </c>
      <c r="S32" s="239">
        <v>0.72</v>
      </c>
      <c r="T32" s="151">
        <v>65</v>
      </c>
      <c r="U32" s="152">
        <f t="shared" si="2"/>
        <v>46.8</v>
      </c>
    </row>
    <row r="33" spans="1:21" ht="14.25" thickTop="1" thickBot="1">
      <c r="A33" s="153" t="s">
        <v>109</v>
      </c>
      <c r="B33" s="111"/>
      <c r="C33" s="111"/>
      <c r="D33" s="111"/>
      <c r="E33" s="111"/>
      <c r="F33" s="111"/>
      <c r="G33" s="111"/>
      <c r="H33" s="111"/>
      <c r="I33" s="111"/>
      <c r="J33" s="111">
        <v>6.0000000000000001E-3</v>
      </c>
      <c r="K33" s="111">
        <v>4.0000000000000001E-3</v>
      </c>
      <c r="L33" s="111"/>
      <c r="M33" s="111"/>
      <c r="N33" s="154"/>
      <c r="O33" s="111"/>
      <c r="P33" s="111"/>
      <c r="Q33" s="111"/>
      <c r="R33" s="149">
        <f t="shared" si="0"/>
        <v>0.01</v>
      </c>
      <c r="S33" s="239">
        <v>0.04</v>
      </c>
      <c r="T33" s="151">
        <v>65</v>
      </c>
      <c r="U33" s="152">
        <f t="shared" si="2"/>
        <v>2.6</v>
      </c>
    </row>
    <row r="34" spans="1:21" ht="14.25" thickTop="1" thickBot="1">
      <c r="A34" s="153" t="s">
        <v>62</v>
      </c>
      <c r="B34" s="111"/>
      <c r="C34" s="111"/>
      <c r="D34" s="111"/>
      <c r="E34" s="111"/>
      <c r="F34" s="111"/>
      <c r="G34" s="111"/>
      <c r="H34" s="111"/>
      <c r="I34" s="111"/>
      <c r="J34" s="111">
        <v>6.0000000000000001E-3</v>
      </c>
      <c r="K34" s="111"/>
      <c r="L34" s="111"/>
      <c r="M34" s="111"/>
      <c r="N34" s="154"/>
      <c r="O34" s="111"/>
      <c r="P34" s="111"/>
      <c r="Q34" s="111"/>
      <c r="R34" s="149">
        <f t="shared" ref="R34" si="3">SUM(D34:Q34)</f>
        <v>6.0000000000000001E-3</v>
      </c>
      <c r="S34" s="239">
        <v>2.4E-2</v>
      </c>
      <c r="T34" s="151">
        <v>55</v>
      </c>
      <c r="U34" s="152">
        <f t="shared" ref="U34" si="4">SUM(S34*T34)</f>
        <v>1.32</v>
      </c>
    </row>
    <row r="35" spans="1:21" ht="12" customHeight="1" thickTop="1" thickBot="1">
      <c r="A35" s="153" t="s">
        <v>211</v>
      </c>
      <c r="B35" s="111"/>
      <c r="C35" s="111"/>
      <c r="D35" s="111"/>
      <c r="E35" s="111"/>
      <c r="F35" s="111"/>
      <c r="G35" s="111"/>
      <c r="H35" s="111"/>
      <c r="I35" s="111"/>
      <c r="J35" s="111">
        <v>5.0000000000000001E-3</v>
      </c>
      <c r="K35" s="111"/>
      <c r="L35" s="111"/>
      <c r="M35" s="111"/>
      <c r="N35" s="154"/>
      <c r="O35" s="111"/>
      <c r="P35" s="111"/>
      <c r="Q35" s="111"/>
      <c r="R35" s="149">
        <v>5.0000000000000001E-3</v>
      </c>
      <c r="S35" s="239">
        <v>0.02</v>
      </c>
      <c r="T35" s="151">
        <v>47</v>
      </c>
      <c r="U35" s="152">
        <f t="shared" si="2"/>
        <v>0.94000000000000006</v>
      </c>
    </row>
    <row r="36" spans="1:21" ht="14.25" thickTop="1" thickBot="1">
      <c r="A36" s="153" t="s">
        <v>69</v>
      </c>
      <c r="B36" s="111"/>
      <c r="C36" s="111"/>
      <c r="D36" s="111"/>
      <c r="E36" s="111"/>
      <c r="F36" s="111"/>
      <c r="G36" s="111"/>
      <c r="H36" s="111"/>
      <c r="I36" s="111"/>
      <c r="J36" s="111">
        <v>0.01</v>
      </c>
      <c r="K36" s="111"/>
      <c r="L36" s="111"/>
      <c r="M36" s="111"/>
      <c r="N36" s="154"/>
      <c r="O36" s="111"/>
      <c r="P36" s="111"/>
      <c r="Q36" s="111"/>
      <c r="R36" s="149">
        <f t="shared" si="0"/>
        <v>0.01</v>
      </c>
      <c r="S36" s="239">
        <v>0</v>
      </c>
      <c r="T36" s="151">
        <v>60</v>
      </c>
      <c r="U36" s="152">
        <f t="shared" si="2"/>
        <v>0</v>
      </c>
    </row>
    <row r="37" spans="1:21" ht="14.25" thickTop="1" thickBot="1">
      <c r="A37" s="153" t="s">
        <v>57</v>
      </c>
      <c r="B37" s="111"/>
      <c r="C37" s="111"/>
      <c r="D37" s="111"/>
      <c r="E37" s="111"/>
      <c r="F37" s="111"/>
      <c r="G37" s="111"/>
      <c r="H37" s="111"/>
      <c r="I37" s="111">
        <v>0.02</v>
      </c>
      <c r="J37" s="111"/>
      <c r="K37" s="111"/>
      <c r="L37" s="111"/>
      <c r="M37" s="111"/>
      <c r="N37" s="154"/>
      <c r="O37" s="111"/>
      <c r="P37" s="111"/>
      <c r="Q37" s="111"/>
      <c r="R37" s="149">
        <f t="shared" si="0"/>
        <v>0.02</v>
      </c>
      <c r="S37" s="239">
        <v>0.25</v>
      </c>
      <c r="T37" s="151">
        <v>32.5</v>
      </c>
      <c r="U37" s="152">
        <f t="shared" si="2"/>
        <v>8.125</v>
      </c>
    </row>
    <row r="38" spans="1:21" ht="14.25" thickTop="1" thickBot="1">
      <c r="A38" s="156" t="s">
        <v>72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>
        <v>0.01</v>
      </c>
      <c r="N38" s="151"/>
      <c r="O38" s="128"/>
      <c r="P38" s="128"/>
      <c r="Q38" s="128"/>
      <c r="R38" s="149">
        <v>8.0000000000000002E-3</v>
      </c>
      <c r="S38" s="239">
        <v>0.05</v>
      </c>
      <c r="T38" s="151">
        <v>150</v>
      </c>
      <c r="U38" s="152">
        <f t="shared" si="2"/>
        <v>7.5</v>
      </c>
    </row>
    <row r="39" spans="1:21" ht="14.25" thickTop="1" thickBot="1">
      <c r="A39" s="156" t="s">
        <v>106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51"/>
      <c r="O39" s="128">
        <v>0.05</v>
      </c>
      <c r="P39" s="128"/>
      <c r="Q39" s="128"/>
      <c r="R39" s="149">
        <v>0.05</v>
      </c>
      <c r="S39" s="239">
        <v>0.2</v>
      </c>
      <c r="T39" s="151">
        <v>230</v>
      </c>
      <c r="U39" s="152">
        <f t="shared" ref="U39" si="5">SUM(S39*T39)</f>
        <v>46</v>
      </c>
    </row>
    <row r="40" spans="1:21" ht="14.25" thickTop="1" thickBot="1">
      <c r="A40" s="156" t="s">
        <v>210</v>
      </c>
      <c r="B40" s="128"/>
      <c r="C40" s="128"/>
      <c r="D40" s="128"/>
      <c r="E40" s="128"/>
      <c r="F40" s="128"/>
      <c r="G40" s="128"/>
      <c r="H40" s="128"/>
      <c r="I40" s="128"/>
      <c r="J40" s="128">
        <v>2.5000000000000001E-2</v>
      </c>
      <c r="K40" s="128"/>
      <c r="L40" s="128"/>
      <c r="M40" s="128"/>
      <c r="N40" s="151"/>
      <c r="O40" s="128"/>
      <c r="P40" s="128"/>
      <c r="Q40" s="128"/>
      <c r="R40" s="149">
        <v>2.5000000000000001E-2</v>
      </c>
      <c r="S40" s="239">
        <v>0.25</v>
      </c>
      <c r="T40" s="151">
        <v>70</v>
      </c>
      <c r="U40" s="152">
        <f t="shared" ref="U40:U41" si="6">SUM(S40*T40)</f>
        <v>17.5</v>
      </c>
    </row>
    <row r="41" spans="1:21" ht="14.25" thickTop="1" thickBot="1">
      <c r="A41" s="156" t="s">
        <v>203</v>
      </c>
      <c r="B41" s="128"/>
      <c r="C41" s="128"/>
      <c r="D41" s="128">
        <v>0.01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51"/>
      <c r="O41" s="128"/>
      <c r="P41" s="128"/>
      <c r="Q41" s="128"/>
      <c r="R41" s="149">
        <v>0.01</v>
      </c>
      <c r="S41" s="239">
        <v>0.04</v>
      </c>
      <c r="T41" s="151">
        <v>50</v>
      </c>
      <c r="U41" s="152">
        <f t="shared" si="6"/>
        <v>2</v>
      </c>
    </row>
    <row r="42" spans="1:21" ht="14.25" thickTop="1" thickBot="1">
      <c r="A42" s="156" t="s">
        <v>206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>
        <v>2E-3</v>
      </c>
      <c r="L42" s="128"/>
      <c r="M42" s="128"/>
      <c r="N42" s="151"/>
      <c r="O42" s="128"/>
      <c r="P42" s="128"/>
      <c r="Q42" s="128"/>
      <c r="R42" s="149">
        <v>2.1999999999999999E-2</v>
      </c>
      <c r="S42" s="239">
        <v>1</v>
      </c>
      <c r="T42" s="151">
        <v>16</v>
      </c>
      <c r="U42" s="152">
        <v>64</v>
      </c>
    </row>
    <row r="43" spans="1:21" ht="14.25" thickTop="1" thickBot="1">
      <c r="A43" s="156" t="s">
        <v>212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51"/>
      <c r="O43" s="128"/>
      <c r="P43" s="128">
        <v>0.05</v>
      </c>
      <c r="Q43" s="128"/>
      <c r="R43" s="149">
        <v>0.05</v>
      </c>
      <c r="S43" s="239">
        <v>0.2</v>
      </c>
      <c r="T43" s="151">
        <v>290</v>
      </c>
      <c r="U43" s="152">
        <v>58</v>
      </c>
    </row>
    <row r="44" spans="1:21" ht="13.5" thickTop="1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157" t="s">
        <v>49</v>
      </c>
      <c r="N44" s="92"/>
      <c r="O44" s="92"/>
      <c r="P44" s="92" t="s">
        <v>204</v>
      </c>
      <c r="Q44" s="92"/>
      <c r="R44" s="92"/>
      <c r="S44" s="92"/>
      <c r="T44" s="92"/>
      <c r="U44" s="152">
        <f>SUM(U25:U43)</f>
        <v>405.3252</v>
      </c>
    </row>
    <row r="45" spans="1:21">
      <c r="A45" s="157" t="s">
        <v>51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157" t="s">
        <v>53</v>
      </c>
      <c r="N45" s="92"/>
      <c r="O45" s="92"/>
      <c r="P45" s="92"/>
      <c r="Q45" s="92"/>
      <c r="R45" s="92"/>
      <c r="S45" s="92"/>
      <c r="T45" s="92"/>
      <c r="U45" s="152">
        <f>SUM(U44/S19)</f>
        <v>101.3313</v>
      </c>
    </row>
    <row r="46" spans="1:21">
      <c r="A46" s="157" t="s">
        <v>54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157" t="s">
        <v>55</v>
      </c>
      <c r="N46" s="92"/>
      <c r="O46" s="92"/>
      <c r="P46" s="92" t="s">
        <v>213</v>
      </c>
      <c r="Q46" s="92"/>
      <c r="R46" s="92"/>
      <c r="S46" s="92"/>
      <c r="T46" s="92"/>
      <c r="U46" s="92"/>
    </row>
    <row r="47" spans="1:21">
      <c r="A47" s="157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157" t="s">
        <v>53</v>
      </c>
      <c r="N47" s="92"/>
      <c r="O47" s="92"/>
      <c r="P47" s="92"/>
      <c r="Q47" s="92"/>
      <c r="R47" s="92"/>
      <c r="S47" s="92"/>
      <c r="T47" s="92"/>
      <c r="U47" s="92"/>
    </row>
    <row r="48" spans="1:21">
      <c r="A48" s="77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527777777778" right="0.196527777777778" top="0.39374999999999999" bottom="0.196527777777778" header="0.51180555555555496" footer="0.51180555555555496"/>
  <pageSetup scale="82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L56"/>
  <sheetViews>
    <sheetView topLeftCell="A19" zoomScale="90" zoomScaleNormal="90" zoomScalePageLayoutView="60" workbookViewId="0">
      <selection activeCell="K44" sqref="K44"/>
    </sheetView>
  </sheetViews>
  <sheetFormatPr defaultRowHeight="12.75"/>
  <cols>
    <col min="1" max="1" width="24.42578125" style="2" customWidth="1"/>
    <col min="2" max="2" width="8" style="2" customWidth="1"/>
    <col min="3" max="3" width="7.5703125" style="2"/>
    <col min="4" max="4" width="8.7109375" style="2" customWidth="1"/>
    <col min="5" max="5" width="7.28515625" style="2" customWidth="1"/>
    <col min="6" max="6" width="8.140625" style="2" customWidth="1"/>
    <col min="7" max="7" width="6.5703125" style="2" customWidth="1"/>
    <col min="8" max="8" width="7.42578125" style="2" customWidth="1"/>
    <col min="9" max="9" width="8" style="2" customWidth="1"/>
    <col min="10" max="10" width="9" style="2" customWidth="1"/>
    <col min="11" max="11" width="8.7109375" style="2" customWidth="1"/>
    <col min="12" max="12" width="8.5703125" style="2" customWidth="1"/>
    <col min="13" max="13" width="7.140625" style="2" customWidth="1"/>
    <col min="14" max="14" width="7.5703125" style="2" customWidth="1"/>
    <col min="15" max="15" width="8.5703125" style="2" customWidth="1"/>
    <col min="16" max="16" width="8.85546875" style="2" customWidth="1"/>
    <col min="17" max="17" width="8.28515625" style="2" customWidth="1"/>
    <col min="18" max="18" width="7.7109375" style="2" customWidth="1"/>
    <col min="19" max="19" width="8" style="2" customWidth="1"/>
    <col min="20" max="20" width="8.140625" style="2" customWidth="1"/>
    <col min="21" max="21" width="7.85546875" style="2" customWidth="1"/>
    <col min="22" max="22" width="11" style="2" customWidth="1"/>
    <col min="23" max="23" width="5.7109375" style="2"/>
    <col min="24" max="25" width="6.42578125" style="2"/>
    <col min="26" max="26" width="5.5703125" style="2"/>
    <col min="27" max="27" width="6.5703125" style="2"/>
    <col min="28" max="28" width="6.140625" style="2"/>
    <col min="29" max="29" width="6" style="2"/>
    <col min="30" max="30" width="6.42578125" style="2"/>
    <col min="31" max="31" width="6.140625" style="2"/>
    <col min="32" max="32" width="5.28515625" style="2"/>
    <col min="33" max="33" width="6.28515625" style="2"/>
    <col min="34" max="34" width="6.42578125" style="2"/>
    <col min="35" max="35" width="11.5703125" style="2"/>
    <col min="36" max="36" width="11.28515625" style="2"/>
    <col min="37" max="1026" width="10.42578125" style="2"/>
  </cols>
  <sheetData>
    <row r="1" spans="1:23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2"/>
      <c r="O1" s="92"/>
      <c r="P1" s="92"/>
      <c r="Q1" s="93"/>
      <c r="R1" s="92"/>
      <c r="S1" s="94"/>
      <c r="T1" s="94"/>
      <c r="U1" s="251" t="s">
        <v>1</v>
      </c>
      <c r="V1" s="251"/>
      <c r="W1" s="92"/>
    </row>
    <row r="2" spans="1:23">
      <c r="A2" s="93" t="s">
        <v>2</v>
      </c>
      <c r="B2" s="93"/>
      <c r="C2" s="93" t="s">
        <v>93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2"/>
      <c r="O2" s="92"/>
      <c r="P2" s="92"/>
      <c r="Q2" s="93"/>
      <c r="R2" s="95"/>
      <c r="S2" s="94"/>
      <c r="T2" s="94"/>
      <c r="U2" s="252" t="s">
        <v>3</v>
      </c>
      <c r="V2" s="252"/>
      <c r="W2" s="92"/>
    </row>
    <row r="3" spans="1:23">
      <c r="A3" s="95" t="s">
        <v>4</v>
      </c>
      <c r="B3" s="93"/>
      <c r="C3" s="93"/>
      <c r="D3" s="93"/>
      <c r="E3" s="93"/>
      <c r="F3" s="93"/>
      <c r="G3" s="93"/>
      <c r="H3" s="93"/>
      <c r="I3" s="96" t="s">
        <v>84</v>
      </c>
      <c r="J3" s="93"/>
      <c r="K3" s="93"/>
      <c r="L3" s="93"/>
      <c r="M3" s="93"/>
      <c r="N3" s="92"/>
      <c r="O3" s="92"/>
      <c r="P3" s="92"/>
      <c r="Q3" s="93">
        <v>2</v>
      </c>
      <c r="R3" s="95"/>
      <c r="S3" s="94"/>
      <c r="T3" s="94"/>
      <c r="U3" s="97"/>
      <c r="V3" s="98"/>
      <c r="W3" s="92"/>
    </row>
    <row r="4" spans="1:23">
      <c r="A4" s="92" t="s">
        <v>173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6"/>
      <c r="O4" s="92"/>
      <c r="P4" s="92"/>
      <c r="Q4" s="93"/>
      <c r="R4" s="92"/>
      <c r="S4" s="92"/>
      <c r="T4" s="92"/>
      <c r="U4" s="99"/>
      <c r="V4" s="100"/>
      <c r="W4" s="92"/>
    </row>
    <row r="5" spans="1:23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2"/>
      <c r="N5" s="96"/>
      <c r="O5" s="92"/>
      <c r="P5" s="92"/>
      <c r="Q5" s="93"/>
      <c r="R5" s="92"/>
      <c r="S5" s="92"/>
      <c r="T5" s="92"/>
      <c r="U5" s="101"/>
      <c r="V5" s="102"/>
      <c r="W5" s="92"/>
    </row>
    <row r="6" spans="1:23">
      <c r="A6" s="253" t="s">
        <v>6</v>
      </c>
      <c r="B6" s="253"/>
      <c r="C6" s="253"/>
      <c r="D6" s="254" t="s">
        <v>7</v>
      </c>
      <c r="E6" s="254"/>
      <c r="F6" s="254" t="s">
        <v>8</v>
      </c>
      <c r="G6" s="254"/>
      <c r="H6" s="254" t="s">
        <v>9</v>
      </c>
      <c r="I6" s="254"/>
      <c r="J6" s="103"/>
      <c r="K6" s="104"/>
      <c r="L6" s="103"/>
      <c r="M6" s="93"/>
      <c r="N6" s="92"/>
      <c r="O6" s="92"/>
      <c r="P6" s="92"/>
      <c r="Q6" s="92"/>
      <c r="R6" s="92"/>
      <c r="S6" s="92"/>
      <c r="T6" s="92"/>
      <c r="U6" s="99"/>
      <c r="V6" s="100"/>
      <c r="W6" s="92"/>
    </row>
    <row r="7" spans="1:23">
      <c r="A7" s="255" t="s">
        <v>83</v>
      </c>
      <c r="B7" s="255"/>
      <c r="C7" s="255"/>
      <c r="D7" s="256" t="s">
        <v>11</v>
      </c>
      <c r="E7" s="256"/>
      <c r="F7" s="256" t="s">
        <v>12</v>
      </c>
      <c r="G7" s="256"/>
      <c r="H7" s="256" t="s">
        <v>13</v>
      </c>
      <c r="I7" s="256"/>
      <c r="J7" s="256" t="s">
        <v>14</v>
      </c>
      <c r="K7" s="256"/>
      <c r="L7" s="105"/>
      <c r="M7" s="94"/>
      <c r="N7" s="92"/>
      <c r="O7" s="92"/>
      <c r="P7" s="92"/>
      <c r="Q7" s="92"/>
      <c r="R7" s="92"/>
      <c r="S7" s="92"/>
      <c r="T7" s="92"/>
      <c r="U7" s="97"/>
      <c r="V7" s="98"/>
      <c r="W7" s="92"/>
    </row>
    <row r="8" spans="1:23">
      <c r="A8" s="106" t="s">
        <v>15</v>
      </c>
      <c r="B8" s="254" t="s">
        <v>16</v>
      </c>
      <c r="C8" s="254"/>
      <c r="D8" s="256" t="s">
        <v>17</v>
      </c>
      <c r="E8" s="256"/>
      <c r="F8" s="256" t="s">
        <v>18</v>
      </c>
      <c r="G8" s="256"/>
      <c r="H8" s="256" t="s">
        <v>19</v>
      </c>
      <c r="I8" s="256"/>
      <c r="J8" s="256" t="s">
        <v>20</v>
      </c>
      <c r="K8" s="256"/>
      <c r="L8" s="105"/>
      <c r="M8" s="94"/>
      <c r="N8" s="92"/>
      <c r="O8" s="92"/>
      <c r="P8" s="92"/>
      <c r="Q8" s="92"/>
      <c r="R8" s="92"/>
      <c r="S8" s="92"/>
      <c r="T8" s="92"/>
      <c r="U8" s="99"/>
      <c r="V8" s="100"/>
      <c r="W8" s="92"/>
    </row>
    <row r="9" spans="1:23">
      <c r="A9" s="107" t="s">
        <v>21</v>
      </c>
      <c r="B9" s="256" t="s">
        <v>22</v>
      </c>
      <c r="C9" s="256"/>
      <c r="D9" s="256" t="s">
        <v>23</v>
      </c>
      <c r="E9" s="256"/>
      <c r="F9" s="256" t="s">
        <v>24</v>
      </c>
      <c r="G9" s="256"/>
      <c r="H9" s="256" t="s">
        <v>25</v>
      </c>
      <c r="I9" s="256"/>
      <c r="J9" s="108"/>
      <c r="K9" s="93"/>
      <c r="L9" s="105"/>
      <c r="M9" s="94"/>
      <c r="N9" s="92"/>
      <c r="O9" s="92" t="s">
        <v>89</v>
      </c>
      <c r="P9" s="92" t="s">
        <v>172</v>
      </c>
      <c r="Q9" s="92"/>
      <c r="R9" s="92"/>
      <c r="S9" s="92"/>
      <c r="T9" s="92"/>
      <c r="U9" s="97"/>
      <c r="V9" s="98"/>
      <c r="W9" s="92"/>
    </row>
    <row r="10" spans="1:23">
      <c r="A10" s="109"/>
      <c r="B10" s="258" t="s">
        <v>26</v>
      </c>
      <c r="C10" s="258"/>
      <c r="D10" s="110"/>
      <c r="E10" s="111"/>
      <c r="F10" s="93"/>
      <c r="G10" s="93"/>
      <c r="H10" s="258" t="s">
        <v>23</v>
      </c>
      <c r="I10" s="258"/>
      <c r="J10" s="108"/>
      <c r="K10" s="93"/>
      <c r="L10" s="108"/>
      <c r="M10" s="93"/>
      <c r="N10" s="92"/>
      <c r="O10" s="92"/>
      <c r="P10" s="92"/>
      <c r="Q10" s="92"/>
      <c r="R10" s="92"/>
      <c r="S10" s="92"/>
      <c r="T10" s="92"/>
      <c r="U10" s="112"/>
      <c r="V10" s="113"/>
      <c r="W10" s="92"/>
    </row>
    <row r="11" spans="1:23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119">
        <v>6</v>
      </c>
      <c r="K11" s="118"/>
      <c r="L11" s="117">
        <v>7</v>
      </c>
      <c r="M11" s="230"/>
      <c r="N11" s="92"/>
      <c r="O11" s="120" t="s">
        <v>27</v>
      </c>
      <c r="P11" s="120"/>
      <c r="Q11" s="120"/>
      <c r="R11" s="120"/>
      <c r="S11" s="120"/>
      <c r="T11" s="120"/>
      <c r="U11" s="120"/>
      <c r="V11" s="121"/>
      <c r="W11" s="92"/>
    </row>
    <row r="12" spans="1:23">
      <c r="A12" s="122"/>
      <c r="B12" s="123"/>
      <c r="C12" s="123"/>
      <c r="D12" s="123"/>
      <c r="E12" s="124">
        <v>87.39</v>
      </c>
      <c r="F12" s="123"/>
      <c r="G12" s="123">
        <v>1</v>
      </c>
      <c r="H12" s="123"/>
      <c r="I12" s="123">
        <v>87.39</v>
      </c>
      <c r="J12" s="125"/>
      <c r="K12" s="237">
        <f>SUM(V54)</f>
        <v>113.49703000000002</v>
      </c>
      <c r="L12" s="123"/>
      <c r="M12" s="93"/>
      <c r="N12" s="92"/>
      <c r="O12" s="92"/>
      <c r="P12" s="92"/>
      <c r="Q12" s="92"/>
      <c r="R12" s="92"/>
      <c r="S12" s="92"/>
      <c r="T12" s="92"/>
      <c r="U12" s="92"/>
      <c r="V12" s="92"/>
      <c r="W12" s="92"/>
    </row>
    <row r="13" spans="1:23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3"/>
      <c r="N13" s="92"/>
      <c r="O13" s="92" t="s">
        <v>28</v>
      </c>
      <c r="P13" s="92"/>
      <c r="Q13" s="93"/>
      <c r="R13" s="92"/>
      <c r="S13" s="92"/>
      <c r="T13" s="92" t="s">
        <v>29</v>
      </c>
      <c r="U13" s="92"/>
      <c r="V13" s="92"/>
      <c r="W13" s="92"/>
    </row>
    <row r="14" spans="1:23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3"/>
      <c r="N14" s="92"/>
      <c r="O14" s="92" t="s">
        <v>30</v>
      </c>
      <c r="P14" s="92"/>
      <c r="Q14" s="92"/>
      <c r="R14" s="92"/>
      <c r="S14" s="92"/>
      <c r="T14" s="92"/>
      <c r="U14" s="92"/>
      <c r="V14" s="92"/>
      <c r="W14" s="92"/>
    </row>
    <row r="15" spans="1:23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3"/>
      <c r="N15" s="92"/>
      <c r="O15" s="92"/>
      <c r="P15" s="92"/>
      <c r="Q15" s="92"/>
      <c r="R15" s="92"/>
      <c r="S15" s="92"/>
      <c r="T15" s="92"/>
      <c r="U15" s="92"/>
      <c r="V15" s="92"/>
      <c r="W15" s="92"/>
    </row>
    <row r="16" spans="1:23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3"/>
      <c r="R16" s="92"/>
      <c r="S16" s="93"/>
      <c r="T16" s="93"/>
      <c r="U16" s="92"/>
      <c r="V16" s="92"/>
      <c r="W16" s="92"/>
    </row>
    <row r="17" spans="1:23">
      <c r="A17" s="92"/>
      <c r="B17" s="106"/>
      <c r="C17" s="137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127"/>
      <c r="S17" s="254" t="s">
        <v>33</v>
      </c>
      <c r="T17" s="254"/>
      <c r="U17" s="254"/>
      <c r="V17" s="106"/>
      <c r="W17" s="92"/>
    </row>
    <row r="18" spans="1:23">
      <c r="A18" s="106"/>
      <c r="B18" s="138"/>
      <c r="C18" s="259" t="s">
        <v>86</v>
      </c>
      <c r="D18" s="260" t="s">
        <v>35</v>
      </c>
      <c r="E18" s="260"/>
      <c r="F18" s="260"/>
      <c r="G18" s="260"/>
      <c r="H18" s="260"/>
      <c r="I18" s="260" t="s">
        <v>36</v>
      </c>
      <c r="J18" s="260"/>
      <c r="K18" s="260"/>
      <c r="L18" s="260"/>
      <c r="M18" s="260"/>
      <c r="N18" s="260"/>
      <c r="O18" s="260" t="s">
        <v>37</v>
      </c>
      <c r="P18" s="260"/>
      <c r="Q18" s="260"/>
      <c r="R18" s="260"/>
      <c r="S18" s="258" t="s">
        <v>38</v>
      </c>
      <c r="T18" s="258"/>
      <c r="U18" s="258"/>
      <c r="V18" s="107"/>
      <c r="W18" s="92"/>
    </row>
    <row r="19" spans="1:23" ht="13.5" customHeight="1">
      <c r="A19" s="107"/>
      <c r="B19" s="139"/>
      <c r="C19" s="259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1" t="s">
        <v>40</v>
      </c>
      <c r="T19" s="140">
        <v>1</v>
      </c>
      <c r="U19" s="140" t="s">
        <v>41</v>
      </c>
      <c r="V19" s="140" t="s">
        <v>42</v>
      </c>
      <c r="W19" s="92"/>
    </row>
    <row r="20" spans="1:23" ht="21.75" customHeight="1">
      <c r="A20" s="107" t="s">
        <v>43</v>
      </c>
      <c r="B20" s="139" t="s">
        <v>44</v>
      </c>
      <c r="C20" s="259"/>
      <c r="D20" s="257" t="s">
        <v>193</v>
      </c>
      <c r="E20" s="257" t="s">
        <v>113</v>
      </c>
      <c r="F20" s="257" t="s">
        <v>114</v>
      </c>
      <c r="G20" s="257" t="s">
        <v>65</v>
      </c>
      <c r="H20" s="257" t="s">
        <v>115</v>
      </c>
      <c r="I20" s="257"/>
      <c r="J20" s="257" t="s">
        <v>116</v>
      </c>
      <c r="K20" s="257" t="s">
        <v>117</v>
      </c>
      <c r="L20" s="257" t="s">
        <v>118</v>
      </c>
      <c r="M20" s="257" t="s">
        <v>191</v>
      </c>
      <c r="N20" s="257" t="s">
        <v>57</v>
      </c>
      <c r="O20" s="257" t="s">
        <v>192</v>
      </c>
      <c r="P20" s="257" t="s">
        <v>119</v>
      </c>
      <c r="Q20" s="257"/>
      <c r="R20" s="257"/>
      <c r="S20" s="261"/>
      <c r="T20" s="141"/>
      <c r="U20" s="92"/>
      <c r="V20" s="92"/>
      <c r="W20" s="92"/>
    </row>
    <row r="21" spans="1:23" ht="20.25" customHeight="1">
      <c r="A21" s="107"/>
      <c r="B21" s="139"/>
      <c r="C21" s="259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138"/>
      <c r="T21" s="94"/>
      <c r="U21" s="92"/>
      <c r="V21" s="92"/>
      <c r="W21" s="92"/>
    </row>
    <row r="22" spans="1:23" ht="18.75" customHeight="1">
      <c r="A22" s="142"/>
      <c r="B22" s="143"/>
      <c r="C22" s="259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139"/>
      <c r="T22" s="94"/>
      <c r="U22" s="92"/>
      <c r="V22" s="92"/>
      <c r="W22" s="92"/>
    </row>
    <row r="23" spans="1:23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4"/>
      <c r="N23" s="145">
        <v>13</v>
      </c>
      <c r="O23" s="144">
        <v>14</v>
      </c>
      <c r="P23" s="144">
        <v>15</v>
      </c>
      <c r="Q23" s="144">
        <v>16</v>
      </c>
      <c r="R23" s="144">
        <v>17</v>
      </c>
      <c r="S23" s="145">
        <v>18</v>
      </c>
      <c r="T23" s="145">
        <v>19</v>
      </c>
      <c r="U23" s="140">
        <v>20</v>
      </c>
      <c r="V23" s="140">
        <v>21</v>
      </c>
      <c r="W23" s="92"/>
    </row>
    <row r="24" spans="1:23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8"/>
      <c r="P24" s="147"/>
      <c r="Q24" s="147"/>
      <c r="R24" s="147"/>
      <c r="S24" s="149">
        <f>SUM(G24:R24)</f>
        <v>0</v>
      </c>
      <c r="T24" s="150">
        <f>SUM(S24*T19)</f>
        <v>0</v>
      </c>
      <c r="U24" s="151"/>
      <c r="V24" s="152">
        <f>SUM(S24*T24)</f>
        <v>0</v>
      </c>
      <c r="W24" s="92"/>
    </row>
    <row r="25" spans="1:23">
      <c r="A25" s="153" t="s">
        <v>88</v>
      </c>
      <c r="B25" s="111"/>
      <c r="C25" s="111" t="s">
        <v>48</v>
      </c>
      <c r="D25" s="111">
        <v>8.4000000000000005E-2</v>
      </c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54"/>
      <c r="P25" s="111"/>
      <c r="Q25" s="111"/>
      <c r="R25" s="111"/>
      <c r="S25" s="149">
        <f t="shared" ref="S25:S46" si="0">SUM(D25:R25)</f>
        <v>8.4000000000000005E-2</v>
      </c>
      <c r="T25" s="150">
        <v>8.4000000000000005E-2</v>
      </c>
      <c r="U25" s="151">
        <v>364.61</v>
      </c>
      <c r="V25" s="152">
        <f>SUM(T25*U25)</f>
        <v>30.627240000000004</v>
      </c>
      <c r="W25" s="92"/>
    </row>
    <row r="26" spans="1:23" ht="14.25" customHeight="1">
      <c r="A26" s="153" t="s">
        <v>62</v>
      </c>
      <c r="B26" s="111"/>
      <c r="C26" s="111" t="s">
        <v>48</v>
      </c>
      <c r="D26" s="236" t="s">
        <v>76</v>
      </c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54"/>
      <c r="P26" s="111"/>
      <c r="Q26" s="111"/>
      <c r="R26" s="111"/>
      <c r="S26" s="149">
        <f t="shared" si="0"/>
        <v>0</v>
      </c>
      <c r="T26" s="150">
        <v>0</v>
      </c>
      <c r="U26" s="151">
        <v>70</v>
      </c>
      <c r="V26" s="152">
        <f>SUM(T26*U26)</f>
        <v>0</v>
      </c>
      <c r="W26" s="92"/>
    </row>
    <row r="27" spans="1:23">
      <c r="A27" s="153" t="s">
        <v>71</v>
      </c>
      <c r="B27" s="111"/>
      <c r="C27" s="111" t="s">
        <v>48</v>
      </c>
      <c r="D27" s="111">
        <v>4.8000000000000001E-2</v>
      </c>
      <c r="E27" s="111"/>
      <c r="F27" s="111">
        <v>4.4999999999999998E-2</v>
      </c>
      <c r="G27" s="111"/>
      <c r="H27" s="111"/>
      <c r="I27" s="111"/>
      <c r="J27" s="111"/>
      <c r="K27" s="111"/>
      <c r="L27" s="111"/>
      <c r="M27" s="111"/>
      <c r="N27" s="111"/>
      <c r="O27" s="154"/>
      <c r="P27" s="111">
        <v>0.01</v>
      </c>
      <c r="Q27" s="111"/>
      <c r="R27" s="111"/>
      <c r="S27" s="149">
        <f t="shared" si="0"/>
        <v>0.10299999999999999</v>
      </c>
      <c r="T27" s="150">
        <v>0.10299999999999999</v>
      </c>
      <c r="U27" s="151">
        <v>61.92</v>
      </c>
      <c r="V27" s="152">
        <f>SUM(T27*U27)</f>
        <v>6.3777599999999994</v>
      </c>
      <c r="W27" s="92"/>
    </row>
    <row r="28" spans="1:23">
      <c r="A28" s="153" t="s">
        <v>120</v>
      </c>
      <c r="B28" s="111"/>
      <c r="C28" s="111" t="s">
        <v>48</v>
      </c>
      <c r="D28" s="111">
        <v>6.0000000000000001E-3</v>
      </c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54"/>
      <c r="P28" s="111"/>
      <c r="Q28" s="111"/>
      <c r="R28" s="111"/>
      <c r="S28" s="149">
        <f t="shared" si="0"/>
        <v>6.0000000000000001E-3</v>
      </c>
      <c r="T28" s="150">
        <v>6.0000000000000001E-3</v>
      </c>
      <c r="U28" s="151">
        <v>55</v>
      </c>
      <c r="V28" s="152">
        <f t="shared" ref="V28:V45" si="1">SUM(T28*U28)</f>
        <v>0.33</v>
      </c>
      <c r="W28" s="92"/>
    </row>
    <row r="29" spans="1:23">
      <c r="A29" s="153" t="s">
        <v>60</v>
      </c>
      <c r="B29" s="111"/>
      <c r="C29" s="111" t="s">
        <v>48</v>
      </c>
      <c r="D29" s="111">
        <v>6.0000000000000001E-3</v>
      </c>
      <c r="E29" s="111"/>
      <c r="F29" s="111">
        <v>1.7999999999999999E-2</v>
      </c>
      <c r="G29" s="111"/>
      <c r="H29" s="111"/>
      <c r="I29" s="111"/>
      <c r="J29" s="111"/>
      <c r="K29" s="111"/>
      <c r="L29" s="111"/>
      <c r="M29" s="111">
        <v>1.0999999999999999E-2</v>
      </c>
      <c r="N29" s="111"/>
      <c r="O29" s="154">
        <v>0.01</v>
      </c>
      <c r="P29" s="111">
        <v>2E-3</v>
      </c>
      <c r="Q29" s="111"/>
      <c r="R29" s="111"/>
      <c r="S29" s="149">
        <f t="shared" si="0"/>
        <v>4.7000000000000007E-2</v>
      </c>
      <c r="T29" s="150">
        <v>4.7E-2</v>
      </c>
      <c r="U29" s="151">
        <v>90</v>
      </c>
      <c r="V29" s="152">
        <f t="shared" si="1"/>
        <v>4.2300000000000004</v>
      </c>
      <c r="W29" s="92"/>
    </row>
    <row r="30" spans="1:23">
      <c r="A30" s="153" t="s">
        <v>121</v>
      </c>
      <c r="B30" s="111"/>
      <c r="C30" s="111" t="s">
        <v>48</v>
      </c>
      <c r="D30" s="111">
        <v>5.0000000000000001E-3</v>
      </c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54"/>
      <c r="P30" s="111">
        <v>8.0000000000000002E-3</v>
      </c>
      <c r="Q30" s="111"/>
      <c r="R30" s="111"/>
      <c r="S30" s="149">
        <f t="shared" si="0"/>
        <v>1.3000000000000001E-2</v>
      </c>
      <c r="T30" s="150">
        <v>1.2999999999999999E-2</v>
      </c>
      <c r="U30" s="151">
        <v>7</v>
      </c>
      <c r="V30" s="152">
        <f t="shared" si="1"/>
        <v>9.0999999999999998E-2</v>
      </c>
      <c r="W30" s="92"/>
    </row>
    <row r="31" spans="1:23">
      <c r="A31" s="153" t="s">
        <v>66</v>
      </c>
      <c r="B31" s="111"/>
      <c r="C31" s="111" t="s">
        <v>48</v>
      </c>
      <c r="D31" s="111">
        <v>5.9999999999999995E-4</v>
      </c>
      <c r="E31" s="111"/>
      <c r="F31" s="111"/>
      <c r="G31" s="111"/>
      <c r="H31" s="111"/>
      <c r="I31" s="111"/>
      <c r="J31" s="111"/>
      <c r="K31" s="111">
        <v>2.0000000000000001E-4</v>
      </c>
      <c r="L31" s="111">
        <v>5.9999999999999995E-4</v>
      </c>
      <c r="M31" s="111"/>
      <c r="N31" s="111"/>
      <c r="O31" s="154"/>
      <c r="P31" s="111">
        <v>4.0000000000000002E-4</v>
      </c>
      <c r="Q31" s="111"/>
      <c r="R31" s="111"/>
      <c r="S31" s="149">
        <f t="shared" si="0"/>
        <v>1.7999999999999997E-3</v>
      </c>
      <c r="T31" s="150">
        <v>0.02</v>
      </c>
      <c r="U31" s="151">
        <v>18</v>
      </c>
      <c r="V31" s="152">
        <f t="shared" si="1"/>
        <v>0.36</v>
      </c>
      <c r="W31" s="92"/>
    </row>
    <row r="32" spans="1:23">
      <c r="A32" s="153" t="s">
        <v>111</v>
      </c>
      <c r="B32" s="111"/>
      <c r="C32" s="111" t="s">
        <v>48</v>
      </c>
      <c r="D32" s="111">
        <v>6.0000000000000001E-3</v>
      </c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54"/>
      <c r="P32" s="111"/>
      <c r="Q32" s="111"/>
      <c r="R32" s="111"/>
      <c r="S32" s="149">
        <f t="shared" si="0"/>
        <v>6.0000000000000001E-3</v>
      </c>
      <c r="T32" s="150">
        <v>6.0000000000000001E-3</v>
      </c>
      <c r="U32" s="151">
        <v>239.65</v>
      </c>
      <c r="V32" s="152">
        <f t="shared" si="1"/>
        <v>1.4379</v>
      </c>
      <c r="W32" s="92"/>
    </row>
    <row r="33" spans="1:23">
      <c r="A33" s="153" t="s">
        <v>110</v>
      </c>
      <c r="B33" s="111"/>
      <c r="C33" s="111" t="s">
        <v>48</v>
      </c>
      <c r="D33" s="111">
        <v>2E-3</v>
      </c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54"/>
      <c r="P33" s="111">
        <v>2E-3</v>
      </c>
      <c r="Q33" s="111"/>
      <c r="R33" s="111"/>
      <c r="S33" s="149">
        <f t="shared" si="0"/>
        <v>4.0000000000000001E-3</v>
      </c>
      <c r="T33" s="150">
        <v>4.0000000000000001E-3</v>
      </c>
      <c r="U33" s="151">
        <v>160</v>
      </c>
      <c r="V33" s="152">
        <f t="shared" si="1"/>
        <v>0.64</v>
      </c>
      <c r="W33" s="92"/>
    </row>
    <row r="34" spans="1:23">
      <c r="A34" s="153" t="s">
        <v>122</v>
      </c>
      <c r="B34" s="111"/>
      <c r="C34" s="111" t="s">
        <v>48</v>
      </c>
      <c r="D34" s="111">
        <v>2E-3</v>
      </c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54"/>
      <c r="P34" s="111"/>
      <c r="Q34" s="111"/>
      <c r="R34" s="111"/>
      <c r="S34" s="149">
        <f t="shared" si="0"/>
        <v>2E-3</v>
      </c>
      <c r="T34" s="150">
        <v>2E-3</v>
      </c>
      <c r="U34" s="151">
        <v>100</v>
      </c>
      <c r="V34" s="152">
        <f t="shared" si="1"/>
        <v>0.2</v>
      </c>
      <c r="W34" s="92"/>
    </row>
    <row r="35" spans="1:23">
      <c r="A35" s="153" t="s">
        <v>59</v>
      </c>
      <c r="B35" s="111"/>
      <c r="C35" s="111" t="s">
        <v>48</v>
      </c>
      <c r="D35" s="111">
        <v>6.0000000000000001E-3</v>
      </c>
      <c r="E35" s="111"/>
      <c r="F35" s="111"/>
      <c r="G35" s="111"/>
      <c r="H35" s="111"/>
      <c r="I35" s="111"/>
      <c r="J35" s="111">
        <v>2E-3</v>
      </c>
      <c r="K35" s="111"/>
      <c r="L35" s="111">
        <v>3.0000000000000001E-3</v>
      </c>
      <c r="M35" s="111"/>
      <c r="N35" s="111"/>
      <c r="O35" s="154"/>
      <c r="P35" s="111"/>
      <c r="Q35" s="111"/>
      <c r="R35" s="111"/>
      <c r="S35" s="149">
        <f t="shared" si="0"/>
        <v>1.0999999999999999E-2</v>
      </c>
      <c r="T35" s="150">
        <v>1.0999999999999999E-2</v>
      </c>
      <c r="U35" s="151">
        <v>774.33</v>
      </c>
      <c r="V35" s="152">
        <f t="shared" si="1"/>
        <v>8.5176300000000005</v>
      </c>
      <c r="W35" s="92"/>
    </row>
    <row r="36" spans="1:23">
      <c r="A36" s="153" t="s">
        <v>123</v>
      </c>
      <c r="B36" s="111"/>
      <c r="C36" s="111" t="s">
        <v>48</v>
      </c>
      <c r="D36" s="111"/>
      <c r="E36" s="111">
        <v>0.01</v>
      </c>
      <c r="F36" s="111"/>
      <c r="G36" s="111"/>
      <c r="H36" s="111"/>
      <c r="I36" s="111"/>
      <c r="J36" s="111"/>
      <c r="K36" s="111"/>
      <c r="L36" s="111"/>
      <c r="M36" s="111"/>
      <c r="N36" s="111"/>
      <c r="O36" s="154"/>
      <c r="P36" s="111"/>
      <c r="Q36" s="111"/>
      <c r="R36" s="111"/>
      <c r="S36" s="149">
        <f t="shared" si="0"/>
        <v>0.01</v>
      </c>
      <c r="T36" s="150">
        <v>0.01</v>
      </c>
      <c r="U36" s="151">
        <v>90</v>
      </c>
      <c r="V36" s="152">
        <f t="shared" si="1"/>
        <v>0.9</v>
      </c>
      <c r="W36" s="92"/>
    </row>
    <row r="37" spans="1:23">
      <c r="A37" s="153" t="s">
        <v>56</v>
      </c>
      <c r="B37" s="111"/>
      <c r="C37" s="111" t="s">
        <v>48</v>
      </c>
      <c r="D37" s="111"/>
      <c r="E37" s="111"/>
      <c r="F37" s="111">
        <v>4.4999999999999998E-2</v>
      </c>
      <c r="G37" s="111"/>
      <c r="H37" s="111"/>
      <c r="I37" s="111"/>
      <c r="J37" s="111"/>
      <c r="K37" s="111"/>
      <c r="L37" s="111"/>
      <c r="M37" s="111"/>
      <c r="N37" s="111"/>
      <c r="O37" s="154"/>
      <c r="P37" s="111"/>
      <c r="Q37" s="111"/>
      <c r="R37" s="111"/>
      <c r="S37" s="149">
        <f t="shared" si="0"/>
        <v>4.4999999999999998E-2</v>
      </c>
      <c r="T37" s="150">
        <v>4.4999999999999998E-2</v>
      </c>
      <c r="U37" s="151">
        <v>500</v>
      </c>
      <c r="V37" s="152">
        <f t="shared" si="1"/>
        <v>22.5</v>
      </c>
      <c r="W37" s="92"/>
    </row>
    <row r="38" spans="1:23">
      <c r="A38" s="153" t="s">
        <v>65</v>
      </c>
      <c r="B38" s="111"/>
      <c r="C38" s="111" t="s">
        <v>48</v>
      </c>
      <c r="D38" s="111"/>
      <c r="E38" s="111"/>
      <c r="F38" s="111"/>
      <c r="G38" s="111">
        <v>0.02</v>
      </c>
      <c r="H38" s="111"/>
      <c r="I38" s="111"/>
      <c r="J38" s="111"/>
      <c r="K38" s="111"/>
      <c r="L38" s="111"/>
      <c r="M38" s="111"/>
      <c r="N38" s="111">
        <v>0.03</v>
      </c>
      <c r="O38" s="154"/>
      <c r="P38" s="111"/>
      <c r="Q38" s="111"/>
      <c r="R38" s="111"/>
      <c r="S38" s="149">
        <f t="shared" si="0"/>
        <v>0.05</v>
      </c>
      <c r="T38" s="150">
        <v>0.05</v>
      </c>
      <c r="U38" s="151">
        <v>61.11</v>
      </c>
      <c r="V38" s="152">
        <f t="shared" si="1"/>
        <v>3.0555000000000003</v>
      </c>
      <c r="W38" s="92"/>
    </row>
    <row r="39" spans="1:23">
      <c r="A39" s="153" t="s">
        <v>82</v>
      </c>
      <c r="B39" s="111"/>
      <c r="C39" s="111" t="s">
        <v>48</v>
      </c>
      <c r="D39" s="111"/>
      <c r="E39" s="111"/>
      <c r="F39" s="111"/>
      <c r="G39" s="111"/>
      <c r="H39" s="111">
        <v>0.01</v>
      </c>
      <c r="I39" s="111"/>
      <c r="J39" s="111"/>
      <c r="K39" s="111"/>
      <c r="L39" s="111"/>
      <c r="M39" s="111"/>
      <c r="N39" s="111"/>
      <c r="O39" s="154"/>
      <c r="P39" s="111"/>
      <c r="Q39" s="111"/>
      <c r="R39" s="111"/>
      <c r="S39" s="149">
        <f t="shared" si="0"/>
        <v>0.01</v>
      </c>
      <c r="T39" s="150">
        <v>0.01</v>
      </c>
      <c r="U39" s="151">
        <v>700</v>
      </c>
      <c r="V39" s="152">
        <f t="shared" si="1"/>
        <v>7</v>
      </c>
      <c r="W39" s="92"/>
    </row>
    <row r="40" spans="1:23">
      <c r="A40" s="153" t="s">
        <v>72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>
        <v>8.0000000000000002E-3</v>
      </c>
      <c r="N40" s="111"/>
      <c r="O40" s="154"/>
      <c r="P40" s="111"/>
      <c r="Q40" s="111"/>
      <c r="R40" s="111"/>
      <c r="S40" s="149">
        <f t="shared" si="0"/>
        <v>8.0000000000000002E-3</v>
      </c>
      <c r="T40" s="150">
        <v>8.0000000000000002E-3</v>
      </c>
      <c r="U40" s="151">
        <v>150</v>
      </c>
      <c r="V40" s="152">
        <f t="shared" si="1"/>
        <v>1.2</v>
      </c>
      <c r="W40" s="92"/>
    </row>
    <row r="41" spans="1:23">
      <c r="A41" s="153" t="s">
        <v>124</v>
      </c>
      <c r="B41" s="111"/>
      <c r="C41" s="111" t="s">
        <v>48</v>
      </c>
      <c r="D41" s="111"/>
      <c r="E41" s="111"/>
      <c r="F41" s="111"/>
      <c r="G41" s="111"/>
      <c r="H41" s="111"/>
      <c r="I41" s="111"/>
      <c r="J41" s="111">
        <v>0.03</v>
      </c>
      <c r="K41" s="111"/>
      <c r="L41" s="111"/>
      <c r="M41" s="111"/>
      <c r="N41" s="111"/>
      <c r="O41" s="154"/>
      <c r="P41" s="111"/>
      <c r="Q41" s="111"/>
      <c r="R41" s="111"/>
      <c r="S41" s="149">
        <f t="shared" si="0"/>
        <v>0.03</v>
      </c>
      <c r="T41" s="150">
        <v>0.03</v>
      </c>
      <c r="U41" s="151">
        <v>150</v>
      </c>
      <c r="V41" s="152">
        <f t="shared" si="1"/>
        <v>4.5</v>
      </c>
      <c r="W41" s="92"/>
    </row>
    <row r="42" spans="1:23">
      <c r="A42" s="153" t="s">
        <v>61</v>
      </c>
      <c r="B42" s="111"/>
      <c r="C42" s="111" t="s">
        <v>48</v>
      </c>
      <c r="D42" s="111"/>
      <c r="E42" s="111"/>
      <c r="F42" s="111"/>
      <c r="G42" s="111"/>
      <c r="H42" s="111"/>
      <c r="I42" s="111"/>
      <c r="J42" s="111">
        <v>4.4999999999999998E-2</v>
      </c>
      <c r="K42" s="111"/>
      <c r="L42" s="111"/>
      <c r="M42" s="111"/>
      <c r="N42" s="111"/>
      <c r="O42" s="154"/>
      <c r="P42" s="111"/>
      <c r="Q42" s="111"/>
      <c r="R42" s="111"/>
      <c r="S42" s="149">
        <f t="shared" si="0"/>
        <v>4.4999999999999998E-2</v>
      </c>
      <c r="T42" s="150">
        <v>4.4999999999999998E-2</v>
      </c>
      <c r="U42" s="151">
        <v>70</v>
      </c>
      <c r="V42" s="152">
        <f t="shared" si="1"/>
        <v>3.15</v>
      </c>
      <c r="W42" s="92"/>
    </row>
    <row r="43" spans="1:23">
      <c r="A43" s="153" t="s">
        <v>109</v>
      </c>
      <c r="B43" s="111"/>
      <c r="C43" s="111" t="s">
        <v>48</v>
      </c>
      <c r="D43" s="111"/>
      <c r="E43" s="111"/>
      <c r="F43" s="111"/>
      <c r="G43" s="111"/>
      <c r="H43" s="111"/>
      <c r="I43" s="111"/>
      <c r="J43" s="111">
        <v>8.9999999999999993E-3</v>
      </c>
      <c r="K43" s="111">
        <v>2.4E-2</v>
      </c>
      <c r="L43" s="111"/>
      <c r="M43" s="111"/>
      <c r="N43" s="111"/>
      <c r="O43" s="154"/>
      <c r="P43" s="111"/>
      <c r="Q43" s="111"/>
      <c r="R43" s="111"/>
      <c r="S43" s="149">
        <v>6.0000000000000001E-3</v>
      </c>
      <c r="T43" s="150">
        <v>6.0000000000000001E-3</v>
      </c>
      <c r="U43" s="151">
        <v>80</v>
      </c>
      <c r="V43" s="152">
        <f t="shared" si="1"/>
        <v>0.48</v>
      </c>
      <c r="W43" s="92"/>
    </row>
    <row r="44" spans="1:23">
      <c r="A44" s="153" t="s">
        <v>171</v>
      </c>
      <c r="B44" s="111"/>
      <c r="C44" s="111" t="s">
        <v>48</v>
      </c>
      <c r="D44" s="111"/>
      <c r="E44" s="111"/>
      <c r="F44" s="111"/>
      <c r="G44" s="111"/>
      <c r="H44" s="111"/>
      <c r="I44" s="111"/>
      <c r="J44" s="111"/>
      <c r="K44" s="111">
        <v>7.0000000000000007E-2</v>
      </c>
      <c r="L44" s="111"/>
      <c r="M44" s="111"/>
      <c r="N44" s="111"/>
      <c r="O44" s="154"/>
      <c r="P44" s="111"/>
      <c r="Q44" s="111"/>
      <c r="R44" s="111"/>
      <c r="S44" s="149">
        <f t="shared" si="0"/>
        <v>7.0000000000000007E-2</v>
      </c>
      <c r="T44" s="150">
        <v>7.0000000000000007E-2</v>
      </c>
      <c r="U44" s="151">
        <v>210</v>
      </c>
      <c r="V44" s="152">
        <f t="shared" si="1"/>
        <v>14.700000000000001</v>
      </c>
      <c r="W44" s="92"/>
    </row>
    <row r="45" spans="1:23">
      <c r="A45" s="155" t="s">
        <v>125</v>
      </c>
      <c r="B45" s="128"/>
      <c r="C45" s="128" t="s">
        <v>48</v>
      </c>
      <c r="D45" s="128"/>
      <c r="E45" s="128"/>
      <c r="F45" s="128"/>
      <c r="G45" s="128"/>
      <c r="H45" s="128"/>
      <c r="I45" s="128"/>
      <c r="J45" s="128"/>
      <c r="K45" s="128"/>
      <c r="L45" s="128">
        <v>3.2000000000000001E-2</v>
      </c>
      <c r="M45" s="128"/>
      <c r="N45" s="128"/>
      <c r="O45" s="151"/>
      <c r="P45" s="128"/>
      <c r="Q45" s="128"/>
      <c r="R45" s="128"/>
      <c r="S45" s="149">
        <f t="shared" si="0"/>
        <v>3.2000000000000001E-2</v>
      </c>
      <c r="T45" s="150">
        <v>3.2000000000000001E-2</v>
      </c>
      <c r="U45" s="151">
        <v>100</v>
      </c>
      <c r="V45" s="152">
        <f t="shared" si="1"/>
        <v>3.2</v>
      </c>
      <c r="W45" s="92"/>
    </row>
    <row r="46" spans="1:23">
      <c r="A46" s="156"/>
      <c r="B46" s="128"/>
      <c r="C46" s="128" t="s">
        <v>48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51"/>
      <c r="P46" s="128"/>
      <c r="Q46" s="128"/>
      <c r="R46" s="128"/>
      <c r="S46" s="149">
        <f t="shared" si="0"/>
        <v>0</v>
      </c>
      <c r="T46" s="150">
        <v>0</v>
      </c>
      <c r="U46" s="151">
        <v>0</v>
      </c>
      <c r="V46" s="152">
        <f t="shared" ref="V46" si="2">SUM(T46*U46)</f>
        <v>0</v>
      </c>
      <c r="W46" s="92"/>
    </row>
    <row r="47" spans="1:23">
      <c r="A47" s="156" t="s">
        <v>57</v>
      </c>
      <c r="B47" s="128"/>
      <c r="C47" s="128" t="s">
        <v>48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>
        <v>0.03</v>
      </c>
      <c r="O47" s="151"/>
      <c r="P47" s="128"/>
      <c r="Q47" s="128"/>
      <c r="R47" s="128"/>
      <c r="S47" s="149">
        <f t="shared" ref="S47:S48" si="3">SUM(D47:R47)</f>
        <v>0.03</v>
      </c>
      <c r="T47" s="150">
        <v>0.03</v>
      </c>
      <c r="U47" s="151">
        <v>77.14</v>
      </c>
      <c r="V47" s="152">
        <f t="shared" ref="V47:V48" si="4">SUM(T47*U47)</f>
        <v>2.3142</v>
      </c>
      <c r="W47" s="92"/>
    </row>
    <row r="48" spans="1:23">
      <c r="A48" s="156" t="s">
        <v>192</v>
      </c>
      <c r="B48" s="128"/>
      <c r="C48" s="128" t="s">
        <v>48</v>
      </c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51">
        <v>0.03</v>
      </c>
      <c r="P48" s="128"/>
      <c r="Q48" s="128"/>
      <c r="R48" s="128"/>
      <c r="S48" s="149">
        <f t="shared" si="3"/>
        <v>0.03</v>
      </c>
      <c r="T48" s="150">
        <v>0.03</v>
      </c>
      <c r="U48" s="151">
        <v>125</v>
      </c>
      <c r="V48" s="152">
        <f t="shared" si="4"/>
        <v>3.75</v>
      </c>
      <c r="W48" s="92"/>
    </row>
    <row r="49" spans="1:23">
      <c r="A49" s="156" t="s">
        <v>73</v>
      </c>
      <c r="B49" s="128"/>
      <c r="C49" s="128" t="s">
        <v>48</v>
      </c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51"/>
      <c r="P49" s="128">
        <v>2.3E-2</v>
      </c>
      <c r="Q49" s="128"/>
      <c r="R49" s="128"/>
      <c r="S49" s="149">
        <f t="shared" ref="S49" si="5">SUM(D49:R49)</f>
        <v>2.3E-2</v>
      </c>
      <c r="T49" s="150">
        <v>2.3E-2</v>
      </c>
      <c r="U49" s="151">
        <v>50</v>
      </c>
      <c r="V49" s="152">
        <f t="shared" ref="V49:V52" si="6">SUM(T49*U49)</f>
        <v>1.1499999999999999</v>
      </c>
      <c r="W49" s="92"/>
    </row>
    <row r="50" spans="1:23">
      <c r="A50" s="153" t="s">
        <v>63</v>
      </c>
      <c r="B50" s="111"/>
      <c r="C50" s="111" t="s">
        <v>48</v>
      </c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54"/>
      <c r="P50" s="111">
        <v>4.0000000000000002E-4</v>
      </c>
      <c r="Q50" s="111"/>
      <c r="R50" s="111"/>
      <c r="S50" s="149">
        <v>4.0000000000000002E-4</v>
      </c>
      <c r="T50" s="150">
        <v>4.0000000000000002E-4</v>
      </c>
      <c r="U50" s="151">
        <v>170</v>
      </c>
      <c r="V50" s="152">
        <f t="shared" si="6"/>
        <v>6.8000000000000005E-2</v>
      </c>
      <c r="W50" s="92"/>
    </row>
    <row r="51" spans="1:23">
      <c r="A51" s="155"/>
      <c r="B51" s="128"/>
      <c r="C51" s="111" t="s">
        <v>48</v>
      </c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51"/>
      <c r="P51" s="128"/>
      <c r="Q51" s="128"/>
      <c r="R51" s="128"/>
      <c r="S51" s="149">
        <f t="shared" ref="S51:S52" si="7">SUM(D51:R51)</f>
        <v>0</v>
      </c>
      <c r="T51" s="150">
        <v>0</v>
      </c>
      <c r="U51" s="151"/>
      <c r="V51" s="152">
        <f t="shared" si="6"/>
        <v>0</v>
      </c>
    </row>
    <row r="52" spans="1:23">
      <c r="A52" s="156"/>
      <c r="B52" s="128"/>
      <c r="C52" s="111" t="s">
        <v>48</v>
      </c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51"/>
      <c r="P52" s="128"/>
      <c r="Q52" s="128"/>
      <c r="R52" s="128"/>
      <c r="S52" s="149">
        <f t="shared" si="7"/>
        <v>0</v>
      </c>
      <c r="T52" s="150">
        <v>0</v>
      </c>
      <c r="U52" s="151"/>
      <c r="V52" s="152">
        <f t="shared" si="6"/>
        <v>0</v>
      </c>
    </row>
    <row r="53" spans="1:23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157" t="s">
        <v>49</v>
      </c>
      <c r="O53" s="92"/>
      <c r="P53" s="92"/>
      <c r="Q53" s="92" t="s">
        <v>50</v>
      </c>
      <c r="R53" s="92"/>
      <c r="S53" s="92"/>
      <c r="T53" s="92"/>
      <c r="U53" s="92"/>
      <c r="V53" s="152">
        <f>SUM(V25:V46)</f>
        <v>113.49703000000002</v>
      </c>
    </row>
    <row r="54" spans="1:23">
      <c r="A54" s="157" t="s">
        <v>51</v>
      </c>
      <c r="B54" s="92" t="s">
        <v>92</v>
      </c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157" t="s">
        <v>53</v>
      </c>
      <c r="O54" s="92"/>
      <c r="P54" s="92"/>
      <c r="Q54" s="92"/>
      <c r="R54" s="92"/>
      <c r="S54" s="92"/>
      <c r="T54" s="92"/>
      <c r="U54" s="92"/>
      <c r="V54" s="152">
        <f>SUM(V53/T19)</f>
        <v>113.49703000000002</v>
      </c>
    </row>
    <row r="55" spans="1:23">
      <c r="A55" s="157" t="s">
        <v>54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157" t="s">
        <v>55</v>
      </c>
      <c r="O55" s="92"/>
      <c r="P55" s="92"/>
      <c r="Q55" s="92" t="s">
        <v>75</v>
      </c>
      <c r="R55" s="92"/>
      <c r="S55" s="92"/>
      <c r="T55" s="92"/>
      <c r="U55" s="92"/>
      <c r="V55" s="92"/>
    </row>
    <row r="56" spans="1:23">
      <c r="A56" s="157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157" t="s">
        <v>53</v>
      </c>
      <c r="O56" s="92"/>
      <c r="P56" s="92"/>
      <c r="Q56" s="92"/>
      <c r="R56" s="92"/>
      <c r="S56" s="92"/>
      <c r="T56" s="92"/>
      <c r="U56" s="92"/>
      <c r="V56" s="92"/>
    </row>
  </sheetData>
  <mergeCells count="44">
    <mergeCell ref="P20:P22"/>
    <mergeCell ref="Q20:Q22"/>
    <mergeCell ref="R20:R22"/>
    <mergeCell ref="S17:U17"/>
    <mergeCell ref="D18:H19"/>
    <mergeCell ref="I18:N19"/>
    <mergeCell ref="O18:R19"/>
    <mergeCell ref="S18:U18"/>
    <mergeCell ref="S19:S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N20:N22"/>
    <mergeCell ref="O20:O22"/>
    <mergeCell ref="B9:C9"/>
    <mergeCell ref="D9:E9"/>
    <mergeCell ref="F9:G9"/>
    <mergeCell ref="H9:I9"/>
    <mergeCell ref="B10:C10"/>
    <mergeCell ref="H10:I10"/>
    <mergeCell ref="C18:C22"/>
    <mergeCell ref="M20:M22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U1:V1"/>
    <mergeCell ref="U2:V2"/>
    <mergeCell ref="A6:C6"/>
    <mergeCell ref="D6:E6"/>
    <mergeCell ref="F6:G6"/>
    <mergeCell ref="H6:I6"/>
  </mergeCells>
  <pageMargins left="0.39374999999999999" right="0" top="0.39374999999999999" bottom="0.196527777777778" header="0.51180555555555496" footer="0.51180555555555496"/>
  <pageSetup paperSize="9" scale="80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51"/>
  <sheetViews>
    <sheetView topLeftCell="A25" zoomScalePageLayoutView="60" workbookViewId="0">
      <selection activeCell="H20" sqref="H20:H22"/>
    </sheetView>
  </sheetViews>
  <sheetFormatPr defaultRowHeight="12.75"/>
  <cols>
    <col min="1" max="1" width="18.85546875" style="2" customWidth="1"/>
    <col min="2" max="3" width="6.5703125" style="2" customWidth="1"/>
    <col min="4" max="4" width="7.140625" style="2" customWidth="1"/>
    <col min="5" max="5" width="7.85546875" style="2" customWidth="1"/>
    <col min="6" max="6" width="7.5703125" style="2" customWidth="1"/>
    <col min="7" max="7" width="7.140625" style="2" customWidth="1"/>
    <col min="8" max="8" width="7" style="2" customWidth="1"/>
    <col min="9" max="9" width="7.42578125" style="2" customWidth="1"/>
    <col min="10" max="10" width="7" style="2" customWidth="1"/>
    <col min="11" max="11" width="8" style="2" customWidth="1"/>
    <col min="12" max="12" width="7.5703125" style="2" customWidth="1"/>
    <col min="13" max="13" width="7" style="2" customWidth="1"/>
    <col min="14" max="14" width="8" style="2" customWidth="1"/>
    <col min="15" max="15" width="6.7109375" style="2" customWidth="1"/>
    <col min="16" max="16" width="6.28515625" style="2" customWidth="1"/>
    <col min="17" max="17" width="7.5703125" style="2" customWidth="1"/>
    <col min="18" max="18" width="7.42578125" style="2" customWidth="1"/>
    <col min="19" max="19" width="7.7109375" style="2" customWidth="1"/>
    <col min="20" max="20" width="7.28515625" style="2" customWidth="1"/>
    <col min="21" max="21" width="9.28515625" style="2" customWidth="1"/>
    <col min="22" max="22" width="9" style="2" customWidth="1"/>
    <col min="23" max="23" width="7.85546875" style="2"/>
    <col min="24" max="24" width="8" style="2"/>
    <col min="25" max="1025" width="10.42578125" style="2"/>
  </cols>
  <sheetData>
    <row r="1" spans="1:2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51" t="s">
        <v>1</v>
      </c>
      <c r="U1" s="251"/>
    </row>
    <row r="2" spans="1:21">
      <c r="A2" s="93" t="s">
        <v>2</v>
      </c>
      <c r="B2" s="93"/>
      <c r="C2" s="93"/>
      <c r="D2" s="93" t="s">
        <v>93</v>
      </c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52" t="s">
        <v>3</v>
      </c>
      <c r="U2" s="252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179</v>
      </c>
      <c r="J3" s="93"/>
      <c r="K3" s="93"/>
      <c r="L3" s="93"/>
      <c r="M3" s="92"/>
      <c r="N3" s="92"/>
      <c r="O3" s="92"/>
      <c r="P3" s="93"/>
      <c r="Q3" s="95">
        <v>3</v>
      </c>
      <c r="R3" s="94"/>
      <c r="S3" s="94"/>
      <c r="T3" s="97"/>
      <c r="U3" s="98"/>
    </row>
    <row r="4" spans="1:21">
      <c r="A4" s="92" t="s">
        <v>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53" t="s">
        <v>6</v>
      </c>
      <c r="B6" s="253"/>
      <c r="C6" s="253"/>
      <c r="D6" s="254" t="s">
        <v>7</v>
      </c>
      <c r="E6" s="254"/>
      <c r="F6" s="254" t="s">
        <v>8</v>
      </c>
      <c r="G6" s="254"/>
      <c r="H6" s="254" t="s">
        <v>9</v>
      </c>
      <c r="I6" s="254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5" t="s">
        <v>83</v>
      </c>
      <c r="B7" s="255"/>
      <c r="C7" s="255"/>
      <c r="D7" s="256" t="s">
        <v>11</v>
      </c>
      <c r="E7" s="256"/>
      <c r="F7" s="256" t="s">
        <v>12</v>
      </c>
      <c r="G7" s="256"/>
      <c r="H7" s="256" t="s">
        <v>13</v>
      </c>
      <c r="I7" s="256"/>
      <c r="J7" s="256" t="s">
        <v>14</v>
      </c>
      <c r="K7" s="256"/>
      <c r="L7" s="234"/>
      <c r="M7" s="92"/>
      <c r="N7" s="92"/>
      <c r="O7" s="92"/>
      <c r="P7" s="92"/>
      <c r="Q7" s="92"/>
      <c r="R7" s="92"/>
      <c r="S7" s="92"/>
      <c r="T7" s="97"/>
      <c r="U7" s="98"/>
    </row>
    <row r="8" spans="1:21">
      <c r="A8" s="106" t="s">
        <v>15</v>
      </c>
      <c r="B8" s="254" t="s">
        <v>16</v>
      </c>
      <c r="C8" s="254"/>
      <c r="D8" s="256" t="s">
        <v>17</v>
      </c>
      <c r="E8" s="256"/>
      <c r="F8" s="256" t="s">
        <v>18</v>
      </c>
      <c r="G8" s="256"/>
      <c r="H8" s="256" t="s">
        <v>19</v>
      </c>
      <c r="I8" s="256"/>
      <c r="J8" s="256" t="s">
        <v>20</v>
      </c>
      <c r="K8" s="256"/>
      <c r="L8" s="234"/>
      <c r="M8" s="92"/>
      <c r="N8" s="92"/>
      <c r="O8" s="92"/>
      <c r="P8" s="92"/>
      <c r="Q8" s="92"/>
      <c r="R8" s="92"/>
      <c r="S8" s="92"/>
      <c r="T8" s="99"/>
      <c r="U8" s="100"/>
    </row>
    <row r="9" spans="1:21">
      <c r="A9" s="107" t="s">
        <v>21</v>
      </c>
      <c r="B9" s="256" t="s">
        <v>22</v>
      </c>
      <c r="C9" s="256"/>
      <c r="D9" s="256" t="s">
        <v>23</v>
      </c>
      <c r="E9" s="256"/>
      <c r="F9" s="256" t="s">
        <v>24</v>
      </c>
      <c r="G9" s="256"/>
      <c r="H9" s="256" t="s">
        <v>25</v>
      </c>
      <c r="I9" s="256"/>
      <c r="J9" s="108"/>
      <c r="K9" s="93"/>
      <c r="L9" s="234"/>
      <c r="M9" s="92"/>
      <c r="N9" s="92"/>
      <c r="O9" s="92" t="s">
        <v>174</v>
      </c>
      <c r="P9" s="92"/>
      <c r="Q9" s="92"/>
      <c r="R9" s="92"/>
      <c r="S9" s="92"/>
      <c r="T9" s="97"/>
      <c r="U9" s="98"/>
    </row>
    <row r="10" spans="1:21">
      <c r="A10" s="109"/>
      <c r="B10" s="258" t="s">
        <v>26</v>
      </c>
      <c r="C10" s="258"/>
      <c r="D10" s="110"/>
      <c r="E10" s="111"/>
      <c r="F10" s="93"/>
      <c r="G10" s="93"/>
      <c r="H10" s="258" t="s">
        <v>23</v>
      </c>
      <c r="I10" s="258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/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124">
        <v>87.39</v>
      </c>
      <c r="F12" s="123"/>
      <c r="G12" s="123">
        <v>1</v>
      </c>
      <c r="H12" s="123"/>
      <c r="I12" s="123">
        <v>87.39</v>
      </c>
      <c r="J12" s="125"/>
      <c r="K12" s="237">
        <f>SUM(U49)</f>
        <v>80.942070000000001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/>
      <c r="R13" s="92"/>
      <c r="S13" s="92" t="s">
        <v>29</v>
      </c>
      <c r="T13" s="92"/>
      <c r="U13" s="92"/>
    </row>
    <row r="14" spans="1:2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92"/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4" t="s">
        <v>33</v>
      </c>
      <c r="S17" s="254"/>
      <c r="T17" s="254"/>
      <c r="U17" s="106"/>
    </row>
    <row r="18" spans="1:21">
      <c r="A18" s="106"/>
      <c r="B18" s="138"/>
      <c r="C18" s="259" t="s">
        <v>86</v>
      </c>
      <c r="D18" s="260" t="s">
        <v>35</v>
      </c>
      <c r="E18" s="260"/>
      <c r="F18" s="260"/>
      <c r="G18" s="260"/>
      <c r="H18" s="260"/>
      <c r="I18" s="260" t="s">
        <v>36</v>
      </c>
      <c r="J18" s="260"/>
      <c r="K18" s="260"/>
      <c r="L18" s="260"/>
      <c r="M18" s="260"/>
      <c r="N18" s="260" t="s">
        <v>37</v>
      </c>
      <c r="O18" s="260"/>
      <c r="P18" s="260"/>
      <c r="Q18" s="260"/>
      <c r="R18" s="258" t="s">
        <v>38</v>
      </c>
      <c r="S18" s="258"/>
      <c r="T18" s="258"/>
      <c r="U18" s="107"/>
    </row>
    <row r="19" spans="1:21" ht="13.5" customHeight="1">
      <c r="A19" s="107"/>
      <c r="B19" s="139"/>
      <c r="C19" s="259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1" t="s">
        <v>40</v>
      </c>
      <c r="S19" s="140">
        <v>1</v>
      </c>
      <c r="T19" s="140" t="s">
        <v>41</v>
      </c>
      <c r="U19" s="140" t="s">
        <v>42</v>
      </c>
    </row>
    <row r="20" spans="1:21" ht="17.25" customHeight="1">
      <c r="A20" s="107" t="s">
        <v>43</v>
      </c>
      <c r="B20" s="139" t="s">
        <v>44</v>
      </c>
      <c r="C20" s="259"/>
      <c r="D20" s="257" t="s">
        <v>177</v>
      </c>
      <c r="E20" s="257" t="s">
        <v>81</v>
      </c>
      <c r="F20" s="257" t="s">
        <v>178</v>
      </c>
      <c r="G20" s="257"/>
      <c r="H20" s="257"/>
      <c r="I20" s="257"/>
      <c r="J20" s="257" t="s">
        <v>126</v>
      </c>
      <c r="K20" s="257" t="s">
        <v>127</v>
      </c>
      <c r="L20" s="257" t="s">
        <v>128</v>
      </c>
      <c r="M20" s="257" t="s">
        <v>129</v>
      </c>
      <c r="N20" s="257" t="s">
        <v>130</v>
      </c>
      <c r="O20" s="257" t="s">
        <v>131</v>
      </c>
      <c r="P20" s="257"/>
      <c r="Q20" s="257"/>
      <c r="R20" s="262"/>
      <c r="S20" s="141"/>
      <c r="T20" s="92"/>
      <c r="U20" s="92"/>
    </row>
    <row r="21" spans="1:21" ht="20.25" customHeight="1">
      <c r="A21" s="107"/>
      <c r="B21" s="139"/>
      <c r="C21" s="259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138"/>
      <c r="S21" s="94"/>
      <c r="T21" s="92"/>
      <c r="U21" s="92"/>
    </row>
    <row r="22" spans="1:21" ht="18" customHeight="1">
      <c r="A22" s="142"/>
      <c r="B22" s="143"/>
      <c r="C22" s="259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 ht="13.5" thickBot="1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8"/>
      <c r="O24" s="147"/>
      <c r="P24" s="147"/>
      <c r="Q24" s="147"/>
      <c r="R24" s="149">
        <f>SUM(G24:Q24)</f>
        <v>0</v>
      </c>
      <c r="S24" s="239">
        <f>SUM(R24*S19)</f>
        <v>0</v>
      </c>
      <c r="T24" s="151"/>
      <c r="U24" s="152">
        <f>SUM(R24*S24)</f>
        <v>0</v>
      </c>
    </row>
    <row r="25" spans="1:21" ht="14.25" thickTop="1" thickBot="1">
      <c r="A25" s="155" t="s">
        <v>132</v>
      </c>
      <c r="B25" s="109"/>
      <c r="C25" s="111" t="s">
        <v>48</v>
      </c>
      <c r="D25" s="109">
        <v>0.03</v>
      </c>
      <c r="E25" s="109"/>
      <c r="F25" s="109"/>
      <c r="G25" s="109"/>
      <c r="H25" s="109"/>
      <c r="I25" s="109"/>
      <c r="J25" s="109"/>
      <c r="K25" s="109"/>
      <c r="L25" s="109"/>
      <c r="M25" s="109"/>
      <c r="N25" s="240"/>
      <c r="O25" s="109"/>
      <c r="P25" s="109"/>
      <c r="Q25" s="109"/>
      <c r="R25" s="149">
        <f t="shared" ref="R25:R44" si="0">SUM(D25:Q25)</f>
        <v>0.03</v>
      </c>
      <c r="S25" s="239">
        <v>0.03</v>
      </c>
      <c r="T25" s="151">
        <v>45</v>
      </c>
      <c r="U25" s="152">
        <f t="shared" ref="U25:U26" si="1">SUM(S25*T25)</f>
        <v>1.3499999999999999</v>
      </c>
    </row>
    <row r="26" spans="1:21" ht="14.25" thickTop="1" thickBot="1">
      <c r="A26" s="153" t="s">
        <v>60</v>
      </c>
      <c r="B26" s="111"/>
      <c r="C26" s="111" t="s">
        <v>48</v>
      </c>
      <c r="D26" s="111">
        <v>3.0000000000000001E-3</v>
      </c>
      <c r="E26" s="111">
        <v>8.9999999999999993E-3</v>
      </c>
      <c r="F26" s="111"/>
      <c r="G26" s="111"/>
      <c r="H26" s="111"/>
      <c r="I26" s="111"/>
      <c r="J26" s="111"/>
      <c r="K26" s="111"/>
      <c r="L26" s="111"/>
      <c r="M26" s="111">
        <v>1.0999999999999999E-2</v>
      </c>
      <c r="N26" s="154"/>
      <c r="O26" s="111"/>
      <c r="P26" s="111"/>
      <c r="Q26" s="111"/>
      <c r="R26" s="149">
        <f t="shared" si="0"/>
        <v>2.3E-2</v>
      </c>
      <c r="S26" s="239">
        <v>2.3E-2</v>
      </c>
      <c r="T26" s="151">
        <v>90</v>
      </c>
      <c r="U26" s="152">
        <f t="shared" si="1"/>
        <v>2.0699999999999998</v>
      </c>
    </row>
    <row r="27" spans="1:21" ht="14.25" customHeight="1" thickTop="1" thickBot="1">
      <c r="A27" s="153" t="s">
        <v>59</v>
      </c>
      <c r="B27" s="111"/>
      <c r="C27" s="111" t="s">
        <v>48</v>
      </c>
      <c r="D27" s="111">
        <v>3.0000000000000001E-3</v>
      </c>
      <c r="E27" s="111" t="s">
        <v>76</v>
      </c>
      <c r="F27" s="111"/>
      <c r="G27" s="111"/>
      <c r="H27" s="111"/>
      <c r="I27" s="111"/>
      <c r="J27" s="111"/>
      <c r="K27" s="111">
        <v>3.0000000000000001E-3</v>
      </c>
      <c r="L27" s="111">
        <v>3.0000000000000001E-3</v>
      </c>
      <c r="M27" s="111"/>
      <c r="N27" s="154"/>
      <c r="O27" s="111"/>
      <c r="P27" s="111"/>
      <c r="Q27" s="111"/>
      <c r="R27" s="149">
        <f t="shared" si="0"/>
        <v>9.0000000000000011E-3</v>
      </c>
      <c r="S27" s="239">
        <v>8.9999999999999993E-3</v>
      </c>
      <c r="T27" s="151">
        <v>774.33</v>
      </c>
      <c r="U27" s="152">
        <f>SUM(S27*T27)</f>
        <v>6.9689699999999997</v>
      </c>
    </row>
    <row r="28" spans="1:21" ht="14.25" thickTop="1" thickBot="1">
      <c r="A28" s="153" t="s">
        <v>71</v>
      </c>
      <c r="B28" s="111"/>
      <c r="C28" s="111" t="s">
        <v>48</v>
      </c>
      <c r="D28" s="111">
        <v>0.06</v>
      </c>
      <c r="E28" s="111">
        <v>4.4999999999999998E-2</v>
      </c>
      <c r="F28" s="111"/>
      <c r="G28" s="111"/>
      <c r="H28" s="111"/>
      <c r="I28" s="111"/>
      <c r="J28" s="111"/>
      <c r="K28" s="111">
        <v>8.9999999999999993E-3</v>
      </c>
      <c r="L28" s="111">
        <v>1.2999999999999999E-2</v>
      </c>
      <c r="M28" s="111"/>
      <c r="N28" s="154"/>
      <c r="O28" s="111"/>
      <c r="P28" s="111"/>
      <c r="Q28" s="111"/>
      <c r="R28" s="149">
        <f t="shared" si="0"/>
        <v>0.127</v>
      </c>
      <c r="S28" s="239">
        <v>0.127</v>
      </c>
      <c r="T28" s="151">
        <v>61.92</v>
      </c>
      <c r="U28" s="152">
        <f>SUM(S28*T28)</f>
        <v>7.8638400000000006</v>
      </c>
    </row>
    <row r="29" spans="1:21" ht="14.25" thickTop="1" thickBot="1">
      <c r="A29" s="153" t="s">
        <v>58</v>
      </c>
      <c r="B29" s="111"/>
      <c r="C29" s="111" t="s">
        <v>48</v>
      </c>
      <c r="D29" s="111"/>
      <c r="E29" s="111">
        <v>2E-3</v>
      </c>
      <c r="F29" s="111"/>
      <c r="G29" s="111"/>
      <c r="H29" s="111"/>
      <c r="I29" s="111"/>
      <c r="J29" s="111"/>
      <c r="K29" s="111"/>
      <c r="L29" s="111"/>
      <c r="M29" s="111"/>
      <c r="N29" s="154"/>
      <c r="O29" s="111"/>
      <c r="P29" s="111"/>
      <c r="Q29" s="111"/>
      <c r="R29" s="149">
        <f t="shared" si="0"/>
        <v>2E-3</v>
      </c>
      <c r="S29" s="239">
        <v>2E-3</v>
      </c>
      <c r="T29" s="151">
        <v>650</v>
      </c>
      <c r="U29" s="152">
        <f t="shared" ref="U29:U30" si="2">SUM(S29*T29)</f>
        <v>1.3</v>
      </c>
    </row>
    <row r="30" spans="1:21" ht="14.25" thickTop="1" thickBot="1">
      <c r="A30" s="153" t="s">
        <v>65</v>
      </c>
      <c r="B30" s="111"/>
      <c r="C30" s="111" t="s">
        <v>48</v>
      </c>
      <c r="D30" s="111"/>
      <c r="E30" s="111"/>
      <c r="F30" s="111">
        <v>0.03</v>
      </c>
      <c r="G30" s="111" t="s">
        <v>76</v>
      </c>
      <c r="H30" s="111"/>
      <c r="I30" s="111"/>
      <c r="J30" s="111"/>
      <c r="K30" s="111">
        <v>6.0000000000000001E-3</v>
      </c>
      <c r="L30" s="111"/>
      <c r="M30" s="111"/>
      <c r="N30" s="154"/>
      <c r="O30" s="111"/>
      <c r="P30" s="111"/>
      <c r="Q30" s="111"/>
      <c r="R30" s="149">
        <f t="shared" si="0"/>
        <v>3.5999999999999997E-2</v>
      </c>
      <c r="S30" s="239">
        <v>3.5999999999999997E-2</v>
      </c>
      <c r="T30" s="151">
        <v>61.11</v>
      </c>
      <c r="U30" s="152">
        <f t="shared" si="2"/>
        <v>2.1999599999999999</v>
      </c>
    </row>
    <row r="31" spans="1:21" ht="12.75" customHeight="1" thickTop="1" thickBot="1">
      <c r="A31" s="153"/>
      <c r="B31" s="111"/>
      <c r="C31" s="111" t="s">
        <v>48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54"/>
      <c r="O31" s="111"/>
      <c r="P31" s="111"/>
      <c r="Q31" s="111"/>
      <c r="R31" s="149">
        <f t="shared" si="0"/>
        <v>0</v>
      </c>
      <c r="S31" s="239">
        <f>SUM(R31*S19)</f>
        <v>0</v>
      </c>
      <c r="T31" s="151">
        <v>0</v>
      </c>
      <c r="U31" s="152">
        <f>SUM(S31*T31)</f>
        <v>0</v>
      </c>
    </row>
    <row r="32" spans="1:21" ht="14.25" thickTop="1" thickBot="1">
      <c r="A32" s="153" t="s">
        <v>79</v>
      </c>
      <c r="B32" s="111"/>
      <c r="C32" s="111" t="s">
        <v>48</v>
      </c>
      <c r="D32" s="111"/>
      <c r="E32" s="111"/>
      <c r="F32" s="111"/>
      <c r="G32" s="111"/>
      <c r="H32" s="111"/>
      <c r="I32" s="111"/>
      <c r="J32" s="111">
        <v>0.03</v>
      </c>
      <c r="K32" s="111"/>
      <c r="L32" s="111"/>
      <c r="M32" s="111"/>
      <c r="N32" s="154"/>
      <c r="O32" s="111"/>
      <c r="P32" s="111"/>
      <c r="Q32" s="111"/>
      <c r="R32" s="149">
        <f t="shared" si="0"/>
        <v>0.03</v>
      </c>
      <c r="S32" s="239">
        <v>0.03</v>
      </c>
      <c r="T32" s="151">
        <v>380</v>
      </c>
      <c r="U32" s="152">
        <f>SUM(S32*T32)</f>
        <v>11.4</v>
      </c>
    </row>
    <row r="33" spans="1:21" ht="14.25" thickTop="1" thickBot="1">
      <c r="A33" s="153" t="s">
        <v>68</v>
      </c>
      <c r="B33" s="111"/>
      <c r="C33" s="111" t="s">
        <v>48</v>
      </c>
      <c r="D33" s="111"/>
      <c r="E33" s="111"/>
      <c r="F33" s="111"/>
      <c r="G33" s="111"/>
      <c r="H33" s="111"/>
      <c r="I33" s="111"/>
      <c r="J33" s="111">
        <v>2.4E-2</v>
      </c>
      <c r="K33" s="111"/>
      <c r="L33" s="111"/>
      <c r="M33" s="111"/>
      <c r="N33" s="154"/>
      <c r="O33" s="111"/>
      <c r="P33" s="111"/>
      <c r="Q33" s="111"/>
      <c r="R33" s="149">
        <f t="shared" si="0"/>
        <v>2.4E-2</v>
      </c>
      <c r="S33" s="239">
        <v>2.4E-2</v>
      </c>
      <c r="T33" s="151">
        <v>70</v>
      </c>
      <c r="U33" s="152">
        <f>SUM(S33*T33)</f>
        <v>1.68</v>
      </c>
    </row>
    <row r="34" spans="1:21" ht="14.25" thickTop="1" thickBot="1">
      <c r="A34" s="153" t="s">
        <v>133</v>
      </c>
      <c r="B34" s="111"/>
      <c r="C34" s="111" t="s">
        <v>48</v>
      </c>
      <c r="D34" s="111"/>
      <c r="E34" s="111"/>
      <c r="F34" s="111"/>
      <c r="G34" s="111"/>
      <c r="H34" s="111"/>
      <c r="I34" s="111"/>
      <c r="J34" s="111">
        <v>1.4999999999999999E-2</v>
      </c>
      <c r="K34" s="111"/>
      <c r="L34" s="111"/>
      <c r="M34" s="111"/>
      <c r="N34" s="154"/>
      <c r="O34" s="111"/>
      <c r="P34" s="111"/>
      <c r="Q34" s="111"/>
      <c r="R34" s="149">
        <f t="shared" si="0"/>
        <v>1.4999999999999999E-2</v>
      </c>
      <c r="S34" s="239">
        <f>SUM(R34*S19)</f>
        <v>1.4999999999999999E-2</v>
      </c>
      <c r="T34" s="151">
        <v>70</v>
      </c>
      <c r="U34" s="152">
        <f>SUM(S34*T34)</f>
        <v>1.05</v>
      </c>
    </row>
    <row r="35" spans="1:21" ht="14.25" thickTop="1" thickBot="1">
      <c r="A35" s="153" t="s">
        <v>109</v>
      </c>
      <c r="B35" s="111"/>
      <c r="C35" s="111" t="s">
        <v>48</v>
      </c>
      <c r="D35" s="111"/>
      <c r="E35" s="111"/>
      <c r="F35" s="111"/>
      <c r="G35" s="111"/>
      <c r="H35" s="111"/>
      <c r="I35" s="111"/>
      <c r="J35" s="111">
        <v>5.0000000000000001E-3</v>
      </c>
      <c r="K35" s="111">
        <v>6.0000000000000001E-3</v>
      </c>
      <c r="L35" s="111"/>
      <c r="M35" s="111"/>
      <c r="N35" s="154"/>
      <c r="O35" s="111"/>
      <c r="P35" s="111"/>
      <c r="Q35" s="111"/>
      <c r="R35" s="149">
        <f t="shared" si="0"/>
        <v>1.0999999999999999E-2</v>
      </c>
      <c r="S35" s="239">
        <v>1.0999999999999999E-2</v>
      </c>
      <c r="T35" s="151">
        <v>80</v>
      </c>
      <c r="U35" s="152">
        <v>8.9600000000000009</v>
      </c>
    </row>
    <row r="36" spans="1:21" ht="14.25" thickTop="1" thickBot="1">
      <c r="A36" s="153" t="s">
        <v>62</v>
      </c>
      <c r="B36" s="111"/>
      <c r="C36" s="111" t="s">
        <v>48</v>
      </c>
      <c r="D36" s="111"/>
      <c r="E36" s="111"/>
      <c r="F36" s="111"/>
      <c r="G36" s="111"/>
      <c r="H36" s="111"/>
      <c r="I36" s="111"/>
      <c r="J36" s="111">
        <v>0.01</v>
      </c>
      <c r="K36" s="111"/>
      <c r="L36" s="111"/>
      <c r="M36" s="111"/>
      <c r="N36" s="154"/>
      <c r="O36" s="111"/>
      <c r="P36" s="111"/>
      <c r="Q36" s="111"/>
      <c r="R36" s="149">
        <f t="shared" si="0"/>
        <v>0.01</v>
      </c>
      <c r="S36" s="239">
        <f>SUM(R36*S19)</f>
        <v>0.01</v>
      </c>
      <c r="T36" s="151">
        <v>70</v>
      </c>
      <c r="U36" s="152">
        <f t="shared" ref="U36:U46" si="3">SUM(S36*T36)</f>
        <v>0.70000000000000007</v>
      </c>
    </row>
    <row r="37" spans="1:21" ht="14.25" thickTop="1" thickBot="1">
      <c r="A37" s="153" t="s">
        <v>61</v>
      </c>
      <c r="B37" s="111"/>
      <c r="C37" s="111" t="s">
        <v>48</v>
      </c>
      <c r="D37" s="111"/>
      <c r="E37" s="111"/>
      <c r="F37" s="111"/>
      <c r="G37" s="111"/>
      <c r="H37" s="111"/>
      <c r="I37" s="111"/>
      <c r="J37" s="111">
        <v>0.03</v>
      </c>
      <c r="K37" s="111"/>
      <c r="L37" s="111">
        <v>0.09</v>
      </c>
      <c r="M37" s="111"/>
      <c r="N37" s="154"/>
      <c r="O37" s="111"/>
      <c r="P37" s="111"/>
      <c r="Q37" s="111"/>
      <c r="R37" s="149">
        <f t="shared" si="0"/>
        <v>0.12</v>
      </c>
      <c r="S37" s="239">
        <f>SUM(R37*S19)</f>
        <v>0.12</v>
      </c>
      <c r="T37" s="151">
        <v>70</v>
      </c>
      <c r="U37" s="152">
        <f t="shared" si="3"/>
        <v>8.4</v>
      </c>
    </row>
    <row r="38" spans="1:21" ht="14.25" thickTop="1" thickBot="1">
      <c r="A38" s="153" t="s">
        <v>134</v>
      </c>
      <c r="B38" s="111"/>
      <c r="C38" s="111" t="s">
        <v>48</v>
      </c>
      <c r="D38" s="111"/>
      <c r="E38" s="111"/>
      <c r="F38" s="111"/>
      <c r="G38" s="111"/>
      <c r="H38" s="111"/>
      <c r="I38" s="111"/>
      <c r="J38" s="111">
        <v>3.0000000000000001E-3</v>
      </c>
      <c r="K38" s="111"/>
      <c r="L38" s="111"/>
      <c r="M38" s="111"/>
      <c r="N38" s="154"/>
      <c r="O38" s="111"/>
      <c r="P38" s="111"/>
      <c r="Q38" s="111"/>
      <c r="R38" s="149">
        <f t="shared" si="0"/>
        <v>3.0000000000000001E-3</v>
      </c>
      <c r="S38" s="239">
        <f>SUM(R38*S19)</f>
        <v>3.0000000000000001E-3</v>
      </c>
      <c r="T38" s="151">
        <v>445.95</v>
      </c>
      <c r="U38" s="152">
        <f t="shared" si="3"/>
        <v>1.33785</v>
      </c>
    </row>
    <row r="39" spans="1:21" ht="14.25" thickTop="1" thickBot="1">
      <c r="A39" s="153" t="s">
        <v>110</v>
      </c>
      <c r="B39" s="111"/>
      <c r="C39" s="111" t="s">
        <v>48</v>
      </c>
      <c r="D39" s="111"/>
      <c r="E39" s="111"/>
      <c r="F39" s="111"/>
      <c r="G39" s="111"/>
      <c r="H39" s="111"/>
      <c r="I39" s="111"/>
      <c r="J39" s="111">
        <v>3.0000000000000001E-3</v>
      </c>
      <c r="K39" s="111">
        <v>1E-3</v>
      </c>
      <c r="L39" s="111"/>
      <c r="M39" s="111"/>
      <c r="N39" s="154"/>
      <c r="O39" s="111"/>
      <c r="P39" s="111"/>
      <c r="Q39" s="111"/>
      <c r="R39" s="149">
        <f t="shared" si="0"/>
        <v>4.0000000000000001E-3</v>
      </c>
      <c r="S39" s="239">
        <f>SUM(R39*S19)</f>
        <v>4.0000000000000001E-3</v>
      </c>
      <c r="T39" s="151">
        <v>160</v>
      </c>
      <c r="U39" s="152">
        <f t="shared" si="3"/>
        <v>0.64</v>
      </c>
    </row>
    <row r="40" spans="1:21" ht="14.25" thickTop="1" thickBot="1">
      <c r="A40" s="153" t="s">
        <v>69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>
        <v>3.0000000000000001E-3</v>
      </c>
      <c r="K40" s="111"/>
      <c r="L40" s="111"/>
      <c r="M40" s="111"/>
      <c r="N40" s="154"/>
      <c r="O40" s="111"/>
      <c r="P40" s="111"/>
      <c r="Q40" s="111"/>
      <c r="R40" s="149">
        <f t="shared" si="0"/>
        <v>3.0000000000000001E-3</v>
      </c>
      <c r="S40" s="239">
        <f>SUM(R40*S19)</f>
        <v>3.0000000000000001E-3</v>
      </c>
      <c r="T40" s="151">
        <v>239.65</v>
      </c>
      <c r="U40" s="152">
        <f t="shared" si="3"/>
        <v>0.71894999999999998</v>
      </c>
    </row>
    <row r="41" spans="1:21" ht="15.75" customHeight="1" thickTop="1" thickBot="1">
      <c r="A41" s="153" t="s">
        <v>66</v>
      </c>
      <c r="B41" s="111"/>
      <c r="C41" s="111" t="s">
        <v>48</v>
      </c>
      <c r="D41" s="111">
        <v>6.9999999999999999E-4</v>
      </c>
      <c r="E41" s="111"/>
      <c r="F41" s="111"/>
      <c r="G41" s="111"/>
      <c r="H41" s="111"/>
      <c r="I41" s="111"/>
      <c r="J41" s="111">
        <v>2.0000000000000001E-4</v>
      </c>
      <c r="K41" s="111">
        <v>5.9999999999999995E-4</v>
      </c>
      <c r="L41" s="111">
        <v>7.0000000000000001E-3</v>
      </c>
      <c r="M41" s="111"/>
      <c r="N41" s="154"/>
      <c r="O41" s="111"/>
      <c r="P41" s="111"/>
      <c r="Q41" s="111"/>
      <c r="R41" s="149">
        <f t="shared" si="0"/>
        <v>8.5000000000000006E-3</v>
      </c>
      <c r="S41" s="239">
        <f>SUM(R41*S19)</f>
        <v>8.5000000000000006E-3</v>
      </c>
      <c r="T41" s="151">
        <v>18</v>
      </c>
      <c r="U41" s="152">
        <f t="shared" si="3"/>
        <v>0.15300000000000002</v>
      </c>
    </row>
    <row r="42" spans="1:21" ht="14.25" thickTop="1" thickBot="1">
      <c r="A42" s="153" t="s">
        <v>176</v>
      </c>
      <c r="B42" s="111"/>
      <c r="C42" s="111" t="s">
        <v>48</v>
      </c>
      <c r="D42" s="111"/>
      <c r="E42" s="111"/>
      <c r="F42" s="111"/>
      <c r="G42" s="111"/>
      <c r="H42" s="111"/>
      <c r="I42" s="111"/>
      <c r="J42" s="111"/>
      <c r="K42" s="111">
        <v>4.0000000000000001E-3</v>
      </c>
      <c r="L42" s="111"/>
      <c r="M42" s="111"/>
      <c r="N42" s="154"/>
      <c r="O42" s="111"/>
      <c r="P42" s="111"/>
      <c r="Q42" s="111"/>
      <c r="R42" s="149">
        <f t="shared" si="0"/>
        <v>4.0000000000000001E-3</v>
      </c>
      <c r="S42" s="239">
        <f>SUM(R42*S19)</f>
        <v>4.0000000000000001E-3</v>
      </c>
      <c r="T42" s="151">
        <v>150</v>
      </c>
      <c r="U42" s="152">
        <f t="shared" si="3"/>
        <v>0.6</v>
      </c>
    </row>
    <row r="43" spans="1:21" ht="14.25" thickTop="1" thickBot="1">
      <c r="A43" s="153" t="s">
        <v>73</v>
      </c>
      <c r="B43" s="111"/>
      <c r="C43" s="111" t="s">
        <v>48</v>
      </c>
      <c r="D43" s="111"/>
      <c r="E43" s="111"/>
      <c r="F43" s="111"/>
      <c r="G43" s="111"/>
      <c r="H43" s="111"/>
      <c r="I43" s="111"/>
      <c r="J43" s="111"/>
      <c r="K43" s="111">
        <v>5.0000000000000001E-3</v>
      </c>
      <c r="L43" s="111"/>
      <c r="M43" s="111"/>
      <c r="N43" s="154"/>
      <c r="O43" s="111"/>
      <c r="P43" s="111"/>
      <c r="Q43" s="111"/>
      <c r="R43" s="149">
        <f t="shared" si="0"/>
        <v>5.0000000000000001E-3</v>
      </c>
      <c r="S43" s="239">
        <v>5.0000000000000001E-3</v>
      </c>
      <c r="T43" s="151">
        <v>50</v>
      </c>
      <c r="U43" s="152">
        <f t="shared" si="3"/>
        <v>0.25</v>
      </c>
    </row>
    <row r="44" spans="1:21" ht="14.25" thickTop="1" thickBot="1">
      <c r="A44" s="153" t="s">
        <v>72</v>
      </c>
      <c r="B44" s="111"/>
      <c r="C44" s="111" t="s">
        <v>48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>
        <v>8.0000000000000002E-3</v>
      </c>
      <c r="N44" s="154"/>
      <c r="O44" s="111"/>
      <c r="P44" s="111"/>
      <c r="Q44" s="111"/>
      <c r="R44" s="149">
        <f t="shared" si="0"/>
        <v>8.0000000000000002E-3</v>
      </c>
      <c r="S44" s="239">
        <f>SUM(R44*S19)</f>
        <v>8.0000000000000002E-3</v>
      </c>
      <c r="T44" s="151">
        <v>180</v>
      </c>
      <c r="U44" s="152">
        <f t="shared" si="3"/>
        <v>1.44</v>
      </c>
    </row>
    <row r="45" spans="1:21" ht="14.25" thickTop="1" thickBot="1">
      <c r="A45" s="155" t="s">
        <v>57</v>
      </c>
      <c r="B45" s="128"/>
      <c r="C45" s="128" t="s">
        <v>48</v>
      </c>
      <c r="D45" s="128"/>
      <c r="E45" s="128"/>
      <c r="F45" s="128">
        <v>0.03</v>
      </c>
      <c r="G45" s="128"/>
      <c r="H45" s="128"/>
      <c r="I45" s="128"/>
      <c r="J45" s="128"/>
      <c r="K45" s="128"/>
      <c r="L45" s="128"/>
      <c r="M45" s="128"/>
      <c r="N45" s="151"/>
      <c r="O45" s="128"/>
      <c r="P45" s="128"/>
      <c r="Q45" s="128"/>
      <c r="R45" s="149">
        <v>0.05</v>
      </c>
      <c r="S45" s="239">
        <f>SUM(R45*S19)</f>
        <v>0.05</v>
      </c>
      <c r="T45" s="151">
        <v>77.11</v>
      </c>
      <c r="U45" s="152">
        <f t="shared" si="3"/>
        <v>3.8555000000000001</v>
      </c>
    </row>
    <row r="46" spans="1:21" ht="14.25" thickTop="1" thickBot="1">
      <c r="A46" s="156" t="s">
        <v>175</v>
      </c>
      <c r="B46" s="128"/>
      <c r="C46" s="128" t="s">
        <v>48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51">
        <v>0.2</v>
      </c>
      <c r="O46" s="128"/>
      <c r="P46" s="128"/>
      <c r="Q46" s="128"/>
      <c r="R46" s="149">
        <f>SUM(D46:Q46)</f>
        <v>0.2</v>
      </c>
      <c r="S46" s="239">
        <f>SUM(R46*S19)</f>
        <v>0.2</v>
      </c>
      <c r="T46" s="151">
        <v>90.02</v>
      </c>
      <c r="U46" s="152">
        <f t="shared" si="3"/>
        <v>18.004000000000001</v>
      </c>
    </row>
    <row r="47" spans="1:21" ht="14.25" thickTop="1" thickBot="1">
      <c r="A47" s="156" t="s">
        <v>131</v>
      </c>
      <c r="B47" s="128"/>
      <c r="C47" s="128" t="s">
        <v>48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51" t="s">
        <v>76</v>
      </c>
      <c r="O47" s="128">
        <v>0.01</v>
      </c>
      <c r="P47" s="128"/>
      <c r="Q47" s="128"/>
      <c r="R47" s="149">
        <f>SUM(D47:Q47)</f>
        <v>0.01</v>
      </c>
      <c r="S47" s="239">
        <v>0.01</v>
      </c>
      <c r="T47" s="151">
        <v>210</v>
      </c>
      <c r="U47" s="152">
        <f t="shared" ref="U47" si="4">SUM(S47*T47)</f>
        <v>2.1</v>
      </c>
    </row>
    <row r="48" spans="1:21" ht="12.75" customHeight="1" thickTop="1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157" t="s">
        <v>49</v>
      </c>
      <c r="N48" s="92"/>
      <c r="O48" s="92"/>
      <c r="P48" s="92" t="s">
        <v>50</v>
      </c>
      <c r="Q48" s="92"/>
      <c r="R48" s="92"/>
      <c r="S48" s="92"/>
      <c r="T48" s="92"/>
      <c r="U48" s="152">
        <f>SUM(U24:U46)</f>
        <v>80.942070000000001</v>
      </c>
    </row>
    <row r="49" spans="1:21">
      <c r="A49" s="157" t="s">
        <v>51</v>
      </c>
      <c r="B49" s="92" t="s">
        <v>52</v>
      </c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157" t="s">
        <v>53</v>
      </c>
      <c r="N49" s="92"/>
      <c r="O49" s="92"/>
      <c r="P49" s="92"/>
      <c r="Q49" s="92"/>
      <c r="R49" s="92"/>
      <c r="S49" s="92"/>
      <c r="T49" s="92"/>
      <c r="U49" s="152">
        <f>SUM(U48/S19)</f>
        <v>80.942070000000001</v>
      </c>
    </row>
    <row r="50" spans="1:21">
      <c r="A50" s="157" t="s">
        <v>54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157" t="s">
        <v>55</v>
      </c>
      <c r="N50" s="92"/>
      <c r="O50" s="92"/>
      <c r="P50" s="92" t="s">
        <v>75</v>
      </c>
      <c r="Q50" s="92"/>
      <c r="R50" s="92"/>
      <c r="S50" s="92"/>
      <c r="T50" s="92"/>
      <c r="U50" s="92"/>
    </row>
    <row r="51" spans="1:21">
      <c r="A51" s="157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157" t="s">
        <v>53</v>
      </c>
      <c r="N51" s="92"/>
      <c r="O51" s="92"/>
      <c r="P51" s="92"/>
      <c r="Q51" s="92"/>
      <c r="R51" s="92"/>
      <c r="S51" s="92"/>
      <c r="T51" s="92"/>
      <c r="U51" s="92"/>
    </row>
  </sheetData>
  <mergeCells count="43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50"/>
  <sheetViews>
    <sheetView topLeftCell="A15" zoomScale="80" zoomScaleNormal="80" zoomScalePageLayoutView="60" workbookViewId="0">
      <selection activeCell="K36" sqref="K36"/>
    </sheetView>
  </sheetViews>
  <sheetFormatPr defaultRowHeight="12.75"/>
  <cols>
    <col min="1" max="1" width="33.7109375" style="2" customWidth="1"/>
    <col min="2" max="2" width="7.7109375" style="2" customWidth="1"/>
    <col min="3" max="3" width="9.5703125" style="2" customWidth="1"/>
    <col min="4" max="4" width="9.85546875" style="2" customWidth="1"/>
    <col min="5" max="5" width="12.42578125" style="2" customWidth="1"/>
    <col min="6" max="6" width="12.140625" style="2" customWidth="1"/>
    <col min="7" max="7" width="10.140625" style="2" customWidth="1"/>
    <col min="8" max="8" width="9.85546875" style="2" customWidth="1"/>
    <col min="9" max="9" width="10.5703125" style="2" customWidth="1"/>
    <col min="10" max="10" width="10.7109375" style="2" customWidth="1"/>
    <col min="11" max="11" width="9.5703125" style="2" customWidth="1"/>
    <col min="12" max="12" width="8.5703125" style="2" customWidth="1"/>
    <col min="13" max="13" width="9.5703125" style="2" customWidth="1"/>
    <col min="14" max="14" width="9.7109375" style="2" customWidth="1"/>
    <col min="15" max="15" width="10" style="2" customWidth="1"/>
    <col min="16" max="16" width="7.7109375" style="2" customWidth="1"/>
    <col min="17" max="17" width="8.7109375" style="2" customWidth="1"/>
    <col min="18" max="18" width="10.28515625" style="2" customWidth="1"/>
    <col min="19" max="19" width="9.5703125" style="2" customWidth="1"/>
    <col min="20" max="20" width="10.5703125" style="2" customWidth="1"/>
    <col min="21" max="21" width="12.42578125" style="2" customWidth="1"/>
    <col min="22" max="22" width="12" style="2" customWidth="1"/>
    <col min="23" max="23" width="8.28515625" style="2"/>
    <col min="24" max="24" width="8.140625" style="2"/>
    <col min="25" max="1025" width="10.42578125" style="2"/>
  </cols>
  <sheetData>
    <row r="1" spans="1:26" ht="15.75" thickBo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9"/>
      <c r="N1" s="159"/>
      <c r="O1" s="159"/>
      <c r="P1" s="158"/>
      <c r="Q1" s="159"/>
      <c r="R1" s="160"/>
      <c r="S1" s="160"/>
      <c r="T1" s="267" t="s">
        <v>1</v>
      </c>
      <c r="U1" s="267"/>
      <c r="V1" s="92"/>
      <c r="W1" s="92"/>
      <c r="X1" s="92"/>
      <c r="Y1" s="92"/>
      <c r="Z1" s="92"/>
    </row>
    <row r="2" spans="1:26" ht="15">
      <c r="A2" s="158" t="s">
        <v>2</v>
      </c>
      <c r="B2" s="158"/>
      <c r="C2" s="158"/>
      <c r="D2" s="158" t="s">
        <v>93</v>
      </c>
      <c r="E2" s="158"/>
      <c r="F2" s="158"/>
      <c r="G2" s="158"/>
      <c r="H2" s="158"/>
      <c r="I2" s="158"/>
      <c r="J2" s="158"/>
      <c r="K2" s="158"/>
      <c r="L2" s="158"/>
      <c r="M2" s="159"/>
      <c r="N2" s="159"/>
      <c r="O2" s="159"/>
      <c r="P2" s="158"/>
      <c r="Q2" s="161"/>
      <c r="R2" s="160"/>
      <c r="S2" s="160"/>
      <c r="T2" s="268" t="s">
        <v>3</v>
      </c>
      <c r="U2" s="268"/>
      <c r="V2" s="92"/>
      <c r="W2" s="92"/>
      <c r="X2" s="92"/>
      <c r="Y2" s="92"/>
      <c r="Z2" s="92"/>
    </row>
    <row r="3" spans="1:26" ht="15.75">
      <c r="A3" s="161" t="s">
        <v>4</v>
      </c>
      <c r="B3" s="158"/>
      <c r="C3" s="158"/>
      <c r="D3" s="158"/>
      <c r="E3" s="158"/>
      <c r="F3" s="158"/>
      <c r="G3" s="158"/>
      <c r="H3" s="158"/>
      <c r="I3" s="162" t="s">
        <v>98</v>
      </c>
      <c r="J3" s="158"/>
      <c r="K3" s="158"/>
      <c r="L3" s="158"/>
      <c r="M3" s="159"/>
      <c r="N3" s="159"/>
      <c r="O3" s="159"/>
      <c r="P3" s="158"/>
      <c r="Q3" s="161">
        <v>1</v>
      </c>
      <c r="R3" s="160"/>
      <c r="S3" s="160"/>
      <c r="T3" s="163"/>
      <c r="U3" s="164"/>
      <c r="V3" s="92"/>
      <c r="W3" s="92"/>
      <c r="X3" s="92"/>
      <c r="Y3" s="92"/>
      <c r="Z3" s="92"/>
    </row>
    <row r="4" spans="1:26" ht="15.75">
      <c r="A4" s="159" t="s">
        <v>99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62"/>
      <c r="N4" s="159"/>
      <c r="O4" s="159"/>
      <c r="P4" s="158"/>
      <c r="Q4" s="159"/>
      <c r="R4" s="159"/>
      <c r="S4" s="159"/>
      <c r="T4" s="165"/>
      <c r="U4" s="166"/>
      <c r="V4" s="92"/>
      <c r="W4" s="92"/>
      <c r="X4" s="92"/>
      <c r="Y4" s="92"/>
      <c r="Z4" s="92"/>
    </row>
    <row r="5" spans="1:26" ht="15.75">
      <c r="A5" s="159"/>
      <c r="B5" s="159"/>
      <c r="C5" s="159"/>
      <c r="D5" s="159"/>
      <c r="E5" s="159"/>
      <c r="F5" s="159"/>
      <c r="G5" s="159"/>
      <c r="H5" s="158"/>
      <c r="I5" s="159"/>
      <c r="J5" s="158"/>
      <c r="K5" s="159"/>
      <c r="L5" s="159"/>
      <c r="M5" s="162"/>
      <c r="N5" s="159"/>
      <c r="O5" s="159"/>
      <c r="P5" s="158"/>
      <c r="Q5" s="159"/>
      <c r="R5" s="159"/>
      <c r="S5" s="159"/>
      <c r="T5" s="167"/>
      <c r="U5" s="168"/>
      <c r="V5" s="92"/>
      <c r="W5" s="92"/>
      <c r="X5" s="92"/>
      <c r="Y5" s="92"/>
      <c r="Z5" s="92"/>
    </row>
    <row r="6" spans="1:26" ht="15">
      <c r="A6" s="269" t="s">
        <v>6</v>
      </c>
      <c r="B6" s="269"/>
      <c r="C6" s="269"/>
      <c r="D6" s="263" t="s">
        <v>7</v>
      </c>
      <c r="E6" s="263"/>
      <c r="F6" s="263" t="s">
        <v>8</v>
      </c>
      <c r="G6" s="263"/>
      <c r="H6" s="263" t="s">
        <v>9</v>
      </c>
      <c r="I6" s="263"/>
      <c r="J6" s="169"/>
      <c r="K6" s="170"/>
      <c r="L6" s="169"/>
      <c r="M6" s="159"/>
      <c r="N6" s="159"/>
      <c r="O6" s="159"/>
      <c r="P6" s="159"/>
      <c r="Q6" s="159"/>
      <c r="R6" s="159"/>
      <c r="S6" s="159"/>
      <c r="T6" s="165"/>
      <c r="U6" s="166"/>
      <c r="V6" s="92"/>
      <c r="W6" s="92"/>
      <c r="X6" s="92"/>
      <c r="Y6" s="92"/>
      <c r="Z6" s="92"/>
    </row>
    <row r="7" spans="1:26" ht="15">
      <c r="A7" s="266" t="s">
        <v>83</v>
      </c>
      <c r="B7" s="266"/>
      <c r="C7" s="266"/>
      <c r="D7" s="265" t="s">
        <v>11</v>
      </c>
      <c r="E7" s="265"/>
      <c r="F7" s="265" t="s">
        <v>12</v>
      </c>
      <c r="G7" s="265"/>
      <c r="H7" s="265" t="s">
        <v>13</v>
      </c>
      <c r="I7" s="265"/>
      <c r="J7" s="265" t="s">
        <v>14</v>
      </c>
      <c r="K7" s="265"/>
      <c r="L7" s="171"/>
      <c r="M7" s="159"/>
      <c r="N7" s="159"/>
      <c r="O7" s="159"/>
      <c r="P7" s="159"/>
      <c r="Q7" s="159"/>
      <c r="R7" s="159"/>
      <c r="S7" s="159"/>
      <c r="T7" s="163"/>
      <c r="U7" s="164"/>
      <c r="V7" s="92"/>
      <c r="W7" s="92"/>
      <c r="X7" s="92"/>
      <c r="Y7" s="92"/>
      <c r="Z7" s="92"/>
    </row>
    <row r="8" spans="1:26" ht="15">
      <c r="A8" s="172" t="s">
        <v>15</v>
      </c>
      <c r="B8" s="263" t="s">
        <v>16</v>
      </c>
      <c r="C8" s="263"/>
      <c r="D8" s="265" t="s">
        <v>17</v>
      </c>
      <c r="E8" s="265"/>
      <c r="F8" s="265" t="s">
        <v>18</v>
      </c>
      <c r="G8" s="265"/>
      <c r="H8" s="265" t="s">
        <v>19</v>
      </c>
      <c r="I8" s="265"/>
      <c r="J8" s="265" t="s">
        <v>20</v>
      </c>
      <c r="K8" s="265"/>
      <c r="L8" s="171"/>
      <c r="M8" s="159"/>
      <c r="N8" s="159"/>
      <c r="O8" s="159"/>
      <c r="P8" s="159"/>
      <c r="Q8" s="159"/>
      <c r="R8" s="159"/>
      <c r="S8" s="159"/>
      <c r="T8" s="165"/>
      <c r="U8" s="166"/>
      <c r="V8" s="92"/>
      <c r="W8" s="92"/>
      <c r="X8" s="92"/>
      <c r="Y8" s="92"/>
      <c r="Z8" s="92"/>
    </row>
    <row r="9" spans="1:26" ht="15">
      <c r="A9" s="173" t="s">
        <v>21</v>
      </c>
      <c r="B9" s="265" t="s">
        <v>22</v>
      </c>
      <c r="C9" s="265"/>
      <c r="D9" s="265" t="s">
        <v>23</v>
      </c>
      <c r="E9" s="265"/>
      <c r="F9" s="265" t="s">
        <v>24</v>
      </c>
      <c r="G9" s="265"/>
      <c r="H9" s="265" t="s">
        <v>25</v>
      </c>
      <c r="I9" s="265"/>
      <c r="J9" s="174"/>
      <c r="K9" s="158"/>
      <c r="L9" s="171"/>
      <c r="M9" s="159"/>
      <c r="N9" s="159"/>
      <c r="O9" s="159" t="s">
        <v>100</v>
      </c>
      <c r="P9" s="159"/>
      <c r="Q9" s="159"/>
      <c r="R9" s="159"/>
      <c r="S9" s="159"/>
      <c r="T9" s="163"/>
      <c r="U9" s="164"/>
      <c r="V9" s="92"/>
      <c r="W9" s="92"/>
      <c r="X9" s="92"/>
      <c r="Y9" s="92"/>
      <c r="Z9" s="92"/>
    </row>
    <row r="10" spans="1:26" ht="15.75" thickBot="1">
      <c r="A10" s="175"/>
      <c r="B10" s="264" t="s">
        <v>26</v>
      </c>
      <c r="C10" s="264"/>
      <c r="D10" s="176"/>
      <c r="E10" s="177"/>
      <c r="F10" s="158"/>
      <c r="G10" s="158"/>
      <c r="H10" s="264" t="s">
        <v>23</v>
      </c>
      <c r="I10" s="264"/>
      <c r="J10" s="174"/>
      <c r="K10" s="158"/>
      <c r="L10" s="174"/>
      <c r="M10" s="159"/>
      <c r="N10" s="159"/>
      <c r="O10" s="159"/>
      <c r="P10" s="159"/>
      <c r="Q10" s="159"/>
      <c r="R10" s="159"/>
      <c r="S10" s="159"/>
      <c r="T10" s="178"/>
      <c r="U10" s="179"/>
      <c r="V10" s="92"/>
      <c r="W10" s="92"/>
      <c r="X10" s="92"/>
      <c r="Y10" s="92"/>
      <c r="Z10" s="92"/>
    </row>
    <row r="11" spans="1:26" ht="15.75" thickBot="1">
      <c r="A11" s="180">
        <v>1</v>
      </c>
      <c r="B11" s="181"/>
      <c r="C11" s="182">
        <v>2</v>
      </c>
      <c r="D11" s="183"/>
      <c r="E11" s="180">
        <v>3</v>
      </c>
      <c r="F11" s="184"/>
      <c r="G11" s="184">
        <v>4</v>
      </c>
      <c r="H11" s="183"/>
      <c r="I11" s="184">
        <v>5</v>
      </c>
      <c r="J11" s="185">
        <v>6</v>
      </c>
      <c r="K11" s="184"/>
      <c r="L11" s="183">
        <v>7</v>
      </c>
      <c r="M11" s="159"/>
      <c r="N11" s="186" t="s">
        <v>27</v>
      </c>
      <c r="O11" s="186"/>
      <c r="P11" s="186"/>
      <c r="Q11" s="186"/>
      <c r="R11" s="186"/>
      <c r="S11" s="186"/>
      <c r="T11" s="186"/>
      <c r="U11" s="187"/>
      <c r="V11" s="92"/>
      <c r="W11" s="92"/>
      <c r="X11" s="92"/>
      <c r="Y11" s="92"/>
      <c r="Z11" s="92"/>
    </row>
    <row r="12" spans="1:26" ht="15">
      <c r="A12" s="188"/>
      <c r="B12" s="189"/>
      <c r="C12" s="189"/>
      <c r="D12" s="189"/>
      <c r="E12" s="190" t="s">
        <v>101</v>
      </c>
      <c r="F12" s="189"/>
      <c r="G12" s="189">
        <v>1</v>
      </c>
      <c r="H12" s="189"/>
      <c r="I12" s="189" t="s">
        <v>101</v>
      </c>
      <c r="J12" s="191"/>
      <c r="K12" s="229">
        <f>SUM(U47)</f>
        <v>79.574819999999988</v>
      </c>
      <c r="L12" s="189"/>
      <c r="M12" s="159"/>
      <c r="N12" s="159"/>
      <c r="O12" s="159"/>
      <c r="P12" s="159"/>
      <c r="Q12" s="159"/>
      <c r="R12" s="159"/>
      <c r="S12" s="159"/>
      <c r="T12" s="159"/>
      <c r="U12" s="159"/>
      <c r="V12" s="92"/>
      <c r="W12" s="92"/>
      <c r="X12" s="92"/>
      <c r="Y12" s="92"/>
      <c r="Z12" s="92"/>
    </row>
    <row r="13" spans="1:26" ht="15.75">
      <c r="A13" s="192"/>
      <c r="B13" s="193"/>
      <c r="C13" s="193"/>
      <c r="D13" s="193"/>
      <c r="E13" s="194"/>
      <c r="F13" s="193"/>
      <c r="G13" s="193"/>
      <c r="H13" s="193"/>
      <c r="I13" s="193"/>
      <c r="J13" s="195"/>
      <c r="K13" s="194"/>
      <c r="L13" s="193"/>
      <c r="M13" s="159"/>
      <c r="N13" s="159" t="s">
        <v>28</v>
      </c>
      <c r="O13" s="159"/>
      <c r="P13" s="158"/>
      <c r="Q13" s="159"/>
      <c r="R13" s="159"/>
      <c r="S13" s="159" t="s">
        <v>180</v>
      </c>
      <c r="T13" s="159"/>
      <c r="U13" s="159"/>
      <c r="V13" s="92"/>
      <c r="W13" s="92"/>
      <c r="X13" s="92"/>
      <c r="Y13" s="92"/>
      <c r="Z13" s="92"/>
    </row>
    <row r="14" spans="1:26" ht="15.75" thickBot="1">
      <c r="A14" s="158"/>
      <c r="B14" s="158"/>
      <c r="C14" s="158"/>
      <c r="D14" s="158"/>
      <c r="E14" s="158"/>
      <c r="F14" s="158"/>
      <c r="G14" s="158" t="s">
        <v>31</v>
      </c>
      <c r="H14" s="196"/>
      <c r="I14" s="197"/>
      <c r="J14" s="181"/>
      <c r="K14" s="198"/>
      <c r="L14" s="197"/>
      <c r="M14" s="159"/>
      <c r="N14" s="159"/>
      <c r="O14" s="159"/>
      <c r="P14" s="159"/>
      <c r="Q14" s="159"/>
      <c r="R14" s="159"/>
      <c r="S14" s="159"/>
      <c r="T14" s="159"/>
      <c r="U14" s="159"/>
      <c r="V14" s="92"/>
      <c r="W14" s="92"/>
      <c r="X14" s="92"/>
      <c r="Y14" s="92"/>
      <c r="Z14" s="92"/>
    </row>
    <row r="15" spans="1:26" ht="15">
      <c r="A15" s="159"/>
      <c r="B15" s="172"/>
      <c r="C15" s="199"/>
      <c r="D15" s="193"/>
      <c r="E15" s="193"/>
      <c r="F15" s="193"/>
      <c r="G15" s="193"/>
      <c r="H15" s="193"/>
      <c r="I15" s="193"/>
      <c r="J15" s="193" t="s">
        <v>32</v>
      </c>
      <c r="K15" s="193"/>
      <c r="L15" s="193"/>
      <c r="M15" s="193"/>
      <c r="N15" s="193"/>
      <c r="O15" s="193"/>
      <c r="P15" s="193"/>
      <c r="Q15" s="193"/>
      <c r="R15" s="263" t="s">
        <v>33</v>
      </c>
      <c r="S15" s="263"/>
      <c r="T15" s="263"/>
      <c r="U15" s="172"/>
      <c r="V15" s="92"/>
      <c r="W15" s="92"/>
      <c r="X15" s="92"/>
      <c r="Y15" s="92"/>
      <c r="Z15" s="92"/>
    </row>
    <row r="16" spans="1:26" ht="14.25" customHeight="1">
      <c r="A16" s="172"/>
      <c r="B16" s="200"/>
      <c r="C16" s="271" t="s">
        <v>86</v>
      </c>
      <c r="D16" s="272" t="s">
        <v>35</v>
      </c>
      <c r="E16" s="272"/>
      <c r="F16" s="272"/>
      <c r="G16" s="272"/>
      <c r="H16" s="272"/>
      <c r="I16" s="272" t="s">
        <v>36</v>
      </c>
      <c r="J16" s="272"/>
      <c r="K16" s="272"/>
      <c r="L16" s="272"/>
      <c r="M16" s="272"/>
      <c r="N16" s="272" t="s">
        <v>37</v>
      </c>
      <c r="O16" s="272"/>
      <c r="P16" s="272"/>
      <c r="Q16" s="272"/>
      <c r="R16" s="264" t="s">
        <v>38</v>
      </c>
      <c r="S16" s="264"/>
      <c r="T16" s="264"/>
      <c r="U16" s="173"/>
      <c r="V16" s="92"/>
      <c r="W16" s="92"/>
      <c r="X16" s="92"/>
      <c r="Y16" s="92"/>
      <c r="Z16" s="92"/>
    </row>
    <row r="17" spans="1:26" ht="16.5" customHeight="1">
      <c r="A17" s="173"/>
      <c r="B17" s="201"/>
      <c r="C17" s="271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3" t="s">
        <v>40</v>
      </c>
      <c r="S17" s="202">
        <v>1</v>
      </c>
      <c r="T17" s="202" t="s">
        <v>41</v>
      </c>
      <c r="U17" s="202" t="s">
        <v>42</v>
      </c>
      <c r="V17" s="92"/>
      <c r="W17" s="92"/>
      <c r="X17" s="92"/>
      <c r="Y17" s="92"/>
      <c r="Z17" s="92"/>
    </row>
    <row r="18" spans="1:26" ht="23.25" customHeight="1">
      <c r="A18" s="173" t="s">
        <v>43</v>
      </c>
      <c r="B18" s="201" t="s">
        <v>44</v>
      </c>
      <c r="C18" s="271"/>
      <c r="D18" s="270" t="s">
        <v>136</v>
      </c>
      <c r="E18" s="270" t="s">
        <v>137</v>
      </c>
      <c r="F18" s="270" t="s">
        <v>65</v>
      </c>
      <c r="G18" s="270" t="s">
        <v>196</v>
      </c>
      <c r="H18" s="270" t="s">
        <v>76</v>
      </c>
      <c r="I18" s="270"/>
      <c r="J18" s="270" t="s">
        <v>138</v>
      </c>
      <c r="K18" s="270" t="s">
        <v>197</v>
      </c>
      <c r="L18" s="270" t="s">
        <v>139</v>
      </c>
      <c r="M18" s="270" t="s">
        <v>181</v>
      </c>
      <c r="N18" s="270" t="s">
        <v>58</v>
      </c>
      <c r="O18" s="270" t="s">
        <v>106</v>
      </c>
      <c r="P18" s="270"/>
      <c r="Q18" s="270"/>
      <c r="R18" s="273"/>
      <c r="S18" s="203" t="s">
        <v>76</v>
      </c>
      <c r="T18" s="159"/>
      <c r="U18" s="159"/>
      <c r="V18" s="92"/>
      <c r="W18" s="92"/>
      <c r="X18" s="92"/>
      <c r="Y18" s="92"/>
      <c r="Z18" s="92"/>
    </row>
    <row r="19" spans="1:26" ht="19.5" customHeight="1">
      <c r="A19" s="173"/>
      <c r="B19" s="201"/>
      <c r="C19" s="271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00"/>
      <c r="S19" s="160"/>
      <c r="T19" s="159"/>
      <c r="U19" s="159"/>
      <c r="V19" s="92"/>
      <c r="W19" s="92"/>
      <c r="X19" s="92"/>
      <c r="Y19" s="92"/>
      <c r="Z19" s="92"/>
    </row>
    <row r="20" spans="1:26" ht="39" customHeight="1">
      <c r="A20" s="204"/>
      <c r="B20" s="205"/>
      <c r="C20" s="271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01"/>
      <c r="S20" s="160"/>
      <c r="T20" s="159"/>
      <c r="U20" s="159"/>
      <c r="V20" s="92"/>
      <c r="W20" s="92"/>
      <c r="X20" s="92"/>
      <c r="Y20" s="92"/>
      <c r="Z20" s="92"/>
    </row>
    <row r="21" spans="1:26" ht="15">
      <c r="A21" s="206">
        <v>1</v>
      </c>
      <c r="B21" s="206">
        <v>2</v>
      </c>
      <c r="C21" s="206">
        <v>3</v>
      </c>
      <c r="D21" s="206">
        <v>4</v>
      </c>
      <c r="E21" s="206">
        <v>5</v>
      </c>
      <c r="F21" s="206">
        <v>6</v>
      </c>
      <c r="G21" s="206">
        <v>7</v>
      </c>
      <c r="H21" s="206">
        <v>8</v>
      </c>
      <c r="I21" s="206">
        <v>9</v>
      </c>
      <c r="J21" s="206">
        <v>10</v>
      </c>
      <c r="K21" s="206">
        <v>11</v>
      </c>
      <c r="L21" s="206">
        <v>12</v>
      </c>
      <c r="M21" s="207">
        <v>13</v>
      </c>
      <c r="N21" s="206">
        <v>14</v>
      </c>
      <c r="O21" s="206">
        <v>15</v>
      </c>
      <c r="P21" s="206">
        <v>16</v>
      </c>
      <c r="Q21" s="206">
        <v>17</v>
      </c>
      <c r="R21" s="207">
        <v>18</v>
      </c>
      <c r="S21" s="207">
        <v>19</v>
      </c>
      <c r="T21" s="202">
        <v>20</v>
      </c>
      <c r="U21" s="202">
        <v>21</v>
      </c>
      <c r="V21" s="92"/>
      <c r="W21" s="92"/>
      <c r="X21" s="92"/>
      <c r="Y21" s="92"/>
      <c r="Z21" s="92"/>
    </row>
    <row r="22" spans="1:26" ht="15.75" thickBot="1">
      <c r="A22" s="208" t="s">
        <v>47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10"/>
      <c r="O22" s="209"/>
      <c r="P22" s="209"/>
      <c r="Q22" s="209"/>
      <c r="R22" s="211">
        <f>SUM(G22:Q22)</f>
        <v>0</v>
      </c>
      <c r="S22" s="212">
        <f>SUM(R22*S17)</f>
        <v>0</v>
      </c>
      <c r="T22" s="213"/>
      <c r="U22" s="214">
        <f>SUM(R22*S22)</f>
        <v>0</v>
      </c>
      <c r="V22" s="92"/>
      <c r="W22" s="92"/>
      <c r="X22" s="92"/>
      <c r="Y22" s="92"/>
      <c r="Z22" s="92"/>
    </row>
    <row r="23" spans="1:26" ht="16.5" thickTop="1" thickBot="1">
      <c r="A23" s="215" t="s">
        <v>120</v>
      </c>
      <c r="B23" s="177"/>
      <c r="C23" s="177" t="s">
        <v>48</v>
      </c>
      <c r="D23" s="177">
        <v>2.4E-2</v>
      </c>
      <c r="E23" s="177"/>
      <c r="F23" s="177"/>
      <c r="G23" s="177"/>
      <c r="H23" s="177"/>
      <c r="I23" s="177"/>
      <c r="J23" s="177"/>
      <c r="K23" s="177"/>
      <c r="L23" s="177"/>
      <c r="M23" s="177"/>
      <c r="N23" s="216"/>
      <c r="O23" s="177"/>
      <c r="P23" s="177"/>
      <c r="Q23" s="177"/>
      <c r="R23" s="211">
        <f>SUM(D23:Q23)</f>
        <v>2.4E-2</v>
      </c>
      <c r="S23" s="212">
        <v>2.4E-2</v>
      </c>
      <c r="T23" s="213">
        <v>55</v>
      </c>
      <c r="U23" s="214">
        <f>SUM(S23*T23)</f>
        <v>1.32</v>
      </c>
      <c r="V23" s="92"/>
      <c r="W23" s="92"/>
      <c r="X23" s="92"/>
      <c r="Y23" s="92"/>
      <c r="Z23" s="92"/>
    </row>
    <row r="24" spans="1:26" ht="16.5" thickTop="1" thickBot="1">
      <c r="A24" s="215" t="s">
        <v>71</v>
      </c>
      <c r="B24" s="177"/>
      <c r="C24" s="177" t="s">
        <v>48</v>
      </c>
      <c r="D24" s="177">
        <v>0.06</v>
      </c>
      <c r="E24" s="177">
        <v>0.09</v>
      </c>
      <c r="F24" s="177"/>
      <c r="G24" s="177"/>
      <c r="H24" s="177"/>
      <c r="I24" s="177"/>
      <c r="J24" s="177"/>
      <c r="K24" s="177" t="s">
        <v>76</v>
      </c>
      <c r="L24" s="177"/>
      <c r="M24" s="177"/>
      <c r="N24" s="216"/>
      <c r="O24" s="177"/>
      <c r="P24" s="177"/>
      <c r="Q24" s="177"/>
      <c r="R24" s="211">
        <f>SUM(D24:Q24)</f>
        <v>0.15</v>
      </c>
      <c r="S24" s="212">
        <v>0.15</v>
      </c>
      <c r="T24" s="213">
        <v>61.92</v>
      </c>
      <c r="U24" s="214">
        <f>SUM(S24*T24)</f>
        <v>9.2880000000000003</v>
      </c>
      <c r="V24" s="92"/>
      <c r="W24" s="92"/>
      <c r="X24" s="92"/>
      <c r="Y24" s="92"/>
      <c r="Z24" s="92"/>
    </row>
    <row r="25" spans="1:26" ht="16.5" thickTop="1" thickBot="1">
      <c r="A25" s="215" t="s">
        <v>59</v>
      </c>
      <c r="B25" s="177"/>
      <c r="C25" s="177" t="s">
        <v>48</v>
      </c>
      <c r="D25" s="177">
        <v>3.0000000000000001E-3</v>
      </c>
      <c r="E25" s="177"/>
      <c r="F25" s="177"/>
      <c r="G25" s="177"/>
      <c r="H25" s="177"/>
      <c r="I25" s="177"/>
      <c r="J25" s="177">
        <v>2E-3</v>
      </c>
      <c r="K25" s="177">
        <v>3.0000000000000001E-3</v>
      </c>
      <c r="L25" s="177"/>
      <c r="M25" s="177"/>
      <c r="N25" s="216"/>
      <c r="O25" s="177"/>
      <c r="P25" s="177"/>
      <c r="Q25" s="177"/>
      <c r="R25" s="211">
        <f t="shared" ref="R25:R45" si="0">SUM(D25:Q25)</f>
        <v>8.0000000000000002E-3</v>
      </c>
      <c r="S25" s="212">
        <v>8.0000000000000002E-3</v>
      </c>
      <c r="T25" s="213">
        <v>774.33</v>
      </c>
      <c r="U25" s="214">
        <f>SUM(S25*T25)</f>
        <v>6.1946400000000006</v>
      </c>
      <c r="V25" s="92"/>
      <c r="W25" s="92"/>
      <c r="X25" s="92"/>
      <c r="Y25" s="92"/>
      <c r="Z25" s="92"/>
    </row>
    <row r="26" spans="1:26" ht="16.5" thickTop="1" thickBot="1">
      <c r="A26" s="215" t="s">
        <v>60</v>
      </c>
      <c r="B26" s="177"/>
      <c r="C26" s="177" t="s">
        <v>48</v>
      </c>
      <c r="D26" s="177">
        <v>3.0000000000000001E-3</v>
      </c>
      <c r="E26" s="177">
        <v>8.9999999999999993E-3</v>
      </c>
      <c r="F26" s="177"/>
      <c r="G26" s="177"/>
      <c r="H26" s="177"/>
      <c r="I26" s="177"/>
      <c r="J26" s="177"/>
      <c r="K26" s="177"/>
      <c r="L26" s="177">
        <v>2E-3</v>
      </c>
      <c r="M26" s="177">
        <v>1.0999999999999999E-2</v>
      </c>
      <c r="N26" s="216">
        <v>0.01</v>
      </c>
      <c r="O26" s="177"/>
      <c r="P26" s="177"/>
      <c r="Q26" s="177"/>
      <c r="R26" s="211">
        <f t="shared" si="0"/>
        <v>3.5000000000000003E-2</v>
      </c>
      <c r="S26" s="212">
        <v>3.5000000000000003E-2</v>
      </c>
      <c r="T26" s="213">
        <v>90</v>
      </c>
      <c r="U26" s="214">
        <f>SUM(S26*T26)</f>
        <v>3.1500000000000004</v>
      </c>
      <c r="V26" s="92"/>
      <c r="W26" s="92"/>
      <c r="X26" s="92"/>
      <c r="Y26" s="92"/>
      <c r="Z26" s="92"/>
    </row>
    <row r="27" spans="1:26" ht="16.5" thickTop="1" thickBot="1">
      <c r="A27" s="215" t="s">
        <v>66</v>
      </c>
      <c r="B27" s="177"/>
      <c r="C27" s="177" t="s">
        <v>48</v>
      </c>
      <c r="D27" s="177">
        <v>5.9999999999999995E-4</v>
      </c>
      <c r="E27" s="177"/>
      <c r="F27" s="177"/>
      <c r="G27" s="177"/>
      <c r="H27" s="177"/>
      <c r="I27" s="177"/>
      <c r="J27" s="177">
        <v>8.0000000000000004E-4</v>
      </c>
      <c r="K27" s="177">
        <v>4.0000000000000002E-4</v>
      </c>
      <c r="L27" s="177">
        <v>6.9999999999999999E-4</v>
      </c>
      <c r="M27" s="177"/>
      <c r="N27" s="216"/>
      <c r="O27" s="177"/>
      <c r="P27" s="177"/>
      <c r="Q27" s="177"/>
      <c r="R27" s="211">
        <f t="shared" si="0"/>
        <v>2.5000000000000001E-3</v>
      </c>
      <c r="S27" s="212">
        <v>2.5000000000000001E-3</v>
      </c>
      <c r="T27" s="213">
        <v>18</v>
      </c>
      <c r="U27" s="241">
        <f t="shared" ref="U27:U28" si="1">SUM(S27*T27)</f>
        <v>4.4999999999999998E-2</v>
      </c>
      <c r="V27" s="92"/>
      <c r="W27" s="92"/>
      <c r="X27" s="92"/>
      <c r="Y27" s="92"/>
      <c r="Z27" s="92"/>
    </row>
    <row r="28" spans="1:26" ht="16.5" thickTop="1" thickBot="1">
      <c r="A28" s="215" t="s">
        <v>90</v>
      </c>
      <c r="B28" s="177"/>
      <c r="C28" s="177" t="s">
        <v>48</v>
      </c>
      <c r="D28" s="177"/>
      <c r="E28" s="177">
        <v>2E-3</v>
      </c>
      <c r="F28" s="177"/>
      <c r="G28" s="177"/>
      <c r="H28" s="177"/>
      <c r="I28" s="177"/>
      <c r="J28" s="177"/>
      <c r="K28" s="177"/>
      <c r="L28" s="177"/>
      <c r="M28" s="177"/>
      <c r="N28" s="216"/>
      <c r="O28" s="177"/>
      <c r="P28" s="177"/>
      <c r="Q28" s="177"/>
      <c r="R28" s="211">
        <f t="shared" si="0"/>
        <v>2E-3</v>
      </c>
      <c r="S28" s="212">
        <v>2E-3</v>
      </c>
      <c r="T28" s="213">
        <v>400</v>
      </c>
      <c r="U28" s="214">
        <f t="shared" si="1"/>
        <v>0.8</v>
      </c>
      <c r="V28" s="92"/>
      <c r="W28" s="92"/>
      <c r="X28" s="92"/>
      <c r="Y28" s="92"/>
      <c r="Z28" s="92"/>
    </row>
    <row r="29" spans="1:26" ht="16.5" thickTop="1" thickBot="1">
      <c r="A29" s="215" t="s">
        <v>65</v>
      </c>
      <c r="B29" s="177"/>
      <c r="C29" s="177" t="s">
        <v>48</v>
      </c>
      <c r="D29" s="177"/>
      <c r="E29" s="177"/>
      <c r="F29" s="177">
        <v>0.02</v>
      </c>
      <c r="G29" s="177"/>
      <c r="H29" s="177"/>
      <c r="I29" s="177"/>
      <c r="J29" s="177"/>
      <c r="K29" s="177">
        <v>8.0000000000000002E-3</v>
      </c>
      <c r="L29" s="177">
        <v>0.03</v>
      </c>
      <c r="M29" s="177"/>
      <c r="N29" s="216"/>
      <c r="O29" s="177"/>
      <c r="P29" s="177"/>
      <c r="Q29" s="177"/>
      <c r="R29" s="211">
        <f t="shared" si="0"/>
        <v>5.7999999999999996E-2</v>
      </c>
      <c r="S29" s="212">
        <v>5.8000000000000003E-2</v>
      </c>
      <c r="T29" s="213">
        <v>61.11</v>
      </c>
      <c r="U29" s="214">
        <f t="shared" ref="U29:U34" si="2">SUM(S29*T29)</f>
        <v>3.5443800000000003</v>
      </c>
      <c r="V29" s="92"/>
      <c r="W29" s="92"/>
      <c r="X29" s="92"/>
      <c r="Y29" s="92"/>
      <c r="Z29" s="92"/>
    </row>
    <row r="30" spans="1:26" ht="16.5" thickTop="1" thickBot="1">
      <c r="A30" s="215" t="s">
        <v>121</v>
      </c>
      <c r="B30" s="177"/>
      <c r="C30" s="177" t="s">
        <v>48</v>
      </c>
      <c r="D30" s="177"/>
      <c r="E30" s="177"/>
      <c r="F30" s="177"/>
      <c r="G30" s="177">
        <v>0.02</v>
      </c>
      <c r="H30" s="177"/>
      <c r="I30" s="177"/>
      <c r="J30" s="177"/>
      <c r="K30" s="177" t="s">
        <v>76</v>
      </c>
      <c r="L30" s="177"/>
      <c r="M30" s="177"/>
      <c r="N30" s="216"/>
      <c r="O30" s="177"/>
      <c r="P30" s="177"/>
      <c r="Q30" s="177"/>
      <c r="R30" s="211">
        <f t="shared" si="0"/>
        <v>0.02</v>
      </c>
      <c r="S30" s="212">
        <v>0.02</v>
      </c>
      <c r="T30" s="213">
        <v>7</v>
      </c>
      <c r="U30" s="214">
        <f t="shared" si="2"/>
        <v>0.14000000000000001</v>
      </c>
      <c r="V30" s="92"/>
      <c r="W30" s="92"/>
      <c r="X30" s="92"/>
      <c r="Y30" s="92"/>
      <c r="Z30" s="92"/>
    </row>
    <row r="31" spans="1:26" ht="16.5" thickTop="1" thickBot="1">
      <c r="A31" s="215" t="s">
        <v>62</v>
      </c>
      <c r="B31" s="177"/>
      <c r="C31" s="177" t="s">
        <v>48</v>
      </c>
      <c r="D31" s="177"/>
      <c r="E31" s="177"/>
      <c r="F31" s="177"/>
      <c r="G31" s="177"/>
      <c r="H31" s="177"/>
      <c r="I31" s="177"/>
      <c r="J31" s="177">
        <v>8.9999999999999993E-3</v>
      </c>
      <c r="K31" s="177"/>
      <c r="L31" s="177">
        <v>0.01</v>
      </c>
      <c r="M31" s="177"/>
      <c r="N31" s="216"/>
      <c r="O31" s="177"/>
      <c r="P31" s="177"/>
      <c r="Q31" s="177"/>
      <c r="R31" s="211">
        <f t="shared" si="0"/>
        <v>1.9E-2</v>
      </c>
      <c r="S31" s="212">
        <v>1.9E-2</v>
      </c>
      <c r="T31" s="213">
        <v>70</v>
      </c>
      <c r="U31" s="214">
        <f t="shared" si="2"/>
        <v>1.33</v>
      </c>
      <c r="V31" s="92"/>
      <c r="W31" s="92"/>
      <c r="X31" s="92"/>
      <c r="Y31" s="92"/>
      <c r="Z31" s="92"/>
    </row>
    <row r="32" spans="1:26" ht="16.5" thickTop="1" thickBot="1">
      <c r="A32" s="215" t="s">
        <v>61</v>
      </c>
      <c r="B32" s="177"/>
      <c r="C32" s="177" t="s">
        <v>48</v>
      </c>
      <c r="D32" s="177"/>
      <c r="E32" s="177"/>
      <c r="F32" s="177"/>
      <c r="G32" s="177"/>
      <c r="H32" s="177"/>
      <c r="I32" s="177"/>
      <c r="J32" s="177">
        <v>3.7999999999999999E-2</v>
      </c>
      <c r="K32" s="177"/>
      <c r="L32" s="177"/>
      <c r="M32" s="177"/>
      <c r="N32" s="216"/>
      <c r="O32" s="177"/>
      <c r="P32" s="177"/>
      <c r="Q32" s="177"/>
      <c r="R32" s="211">
        <f t="shared" si="0"/>
        <v>3.7999999999999999E-2</v>
      </c>
      <c r="S32" s="212">
        <v>3.7999999999999999E-2</v>
      </c>
      <c r="T32" s="213">
        <v>70</v>
      </c>
      <c r="U32" s="214">
        <f t="shared" si="2"/>
        <v>2.66</v>
      </c>
      <c r="V32" s="92"/>
      <c r="W32" s="92"/>
      <c r="X32" s="92"/>
      <c r="Y32" s="92"/>
      <c r="Z32" s="92"/>
    </row>
    <row r="33" spans="1:26" ht="16.5" thickTop="1" thickBot="1">
      <c r="A33" s="215" t="s">
        <v>109</v>
      </c>
      <c r="B33" s="177"/>
      <c r="C33" s="177" t="s">
        <v>48</v>
      </c>
      <c r="D33" s="177"/>
      <c r="E33" s="177"/>
      <c r="F33" s="177"/>
      <c r="G33" s="177"/>
      <c r="H33" s="177"/>
      <c r="I33" s="177"/>
      <c r="J33" s="177">
        <v>6.0000000000000001E-3</v>
      </c>
      <c r="K33" s="177">
        <v>1.2E-2</v>
      </c>
      <c r="L33" s="177">
        <v>7.0000000000000001E-3</v>
      </c>
      <c r="M33" s="177"/>
      <c r="N33" s="216"/>
      <c r="O33" s="177"/>
      <c r="P33" s="177"/>
      <c r="Q33" s="177"/>
      <c r="R33" s="211">
        <f t="shared" si="0"/>
        <v>2.5000000000000001E-2</v>
      </c>
      <c r="S33" s="212">
        <v>2.5000000000000001E-2</v>
      </c>
      <c r="T33" s="213">
        <v>80</v>
      </c>
      <c r="U33" s="214">
        <f t="shared" si="2"/>
        <v>2</v>
      </c>
      <c r="V33" s="92"/>
      <c r="W33" s="92"/>
      <c r="X33" s="92"/>
      <c r="Y33" s="92"/>
      <c r="Z33" s="92"/>
    </row>
    <row r="34" spans="1:26" ht="16.5" thickTop="1" thickBot="1">
      <c r="A34" s="215" t="s">
        <v>110</v>
      </c>
      <c r="B34" s="177"/>
      <c r="C34" s="177" t="s">
        <v>48</v>
      </c>
      <c r="D34" s="177"/>
      <c r="E34" s="177"/>
      <c r="F34" s="177"/>
      <c r="G34" s="177"/>
      <c r="H34" s="177"/>
      <c r="I34" s="177"/>
      <c r="J34" s="177"/>
      <c r="K34" s="177"/>
      <c r="L34" s="177">
        <v>2E-3</v>
      </c>
      <c r="M34" s="177"/>
      <c r="N34" s="216"/>
      <c r="O34" s="177"/>
      <c r="P34" s="177"/>
      <c r="Q34" s="177"/>
      <c r="R34" s="211">
        <f t="shared" si="0"/>
        <v>2E-3</v>
      </c>
      <c r="S34" s="212">
        <v>2E-3</v>
      </c>
      <c r="T34" s="213">
        <v>160</v>
      </c>
      <c r="U34" s="214">
        <f t="shared" si="2"/>
        <v>0.32</v>
      </c>
      <c r="V34" s="92"/>
      <c r="W34" s="92"/>
      <c r="X34" s="92"/>
      <c r="Y34" s="92"/>
      <c r="Z34" s="92"/>
    </row>
    <row r="35" spans="1:26" ht="16.5" thickTop="1" thickBot="1">
      <c r="A35" s="215" t="s">
        <v>140</v>
      </c>
      <c r="B35" s="177"/>
      <c r="C35" s="177" t="s">
        <v>48</v>
      </c>
      <c r="D35" s="177"/>
      <c r="E35" s="177"/>
      <c r="F35" s="177"/>
      <c r="G35" s="177"/>
      <c r="H35" s="177"/>
      <c r="I35" s="177"/>
      <c r="J35" s="177">
        <v>4.0000000000000001E-3</v>
      </c>
      <c r="K35" s="177"/>
      <c r="L35" s="177"/>
      <c r="M35" s="177"/>
      <c r="N35" s="216"/>
      <c r="O35" s="177"/>
      <c r="P35" s="177"/>
      <c r="Q35" s="177"/>
      <c r="R35" s="211">
        <f t="shared" si="0"/>
        <v>4.0000000000000001E-3</v>
      </c>
      <c r="S35" s="212">
        <v>4.0000000000000001E-3</v>
      </c>
      <c r="T35" s="213">
        <v>239.65</v>
      </c>
      <c r="U35" s="214">
        <f t="shared" ref="U35:U45" si="3">SUM(S35*T35)</f>
        <v>0.95860000000000001</v>
      </c>
      <c r="V35" s="92"/>
      <c r="W35" s="92"/>
      <c r="X35" s="92"/>
      <c r="Y35" s="92"/>
      <c r="Z35" s="92"/>
    </row>
    <row r="36" spans="1:26" ht="16.5" thickTop="1" thickBot="1">
      <c r="A36" s="215" t="s">
        <v>79</v>
      </c>
      <c r="B36" s="177"/>
      <c r="C36" s="177" t="s">
        <v>48</v>
      </c>
      <c r="D36" s="177"/>
      <c r="E36" s="177"/>
      <c r="F36" s="177"/>
      <c r="G36" s="177"/>
      <c r="H36" s="177"/>
      <c r="I36" s="177"/>
      <c r="J36" s="177"/>
      <c r="K36" s="177">
        <v>0.08</v>
      </c>
      <c r="L36" s="177"/>
      <c r="M36" s="177"/>
      <c r="N36" s="216"/>
      <c r="O36" s="177"/>
      <c r="P36" s="177"/>
      <c r="Q36" s="177"/>
      <c r="R36" s="211">
        <f t="shared" si="0"/>
        <v>0.08</v>
      </c>
      <c r="S36" s="212">
        <v>0.08</v>
      </c>
      <c r="T36" s="213">
        <v>380</v>
      </c>
      <c r="U36" s="214">
        <f t="shared" si="3"/>
        <v>30.400000000000002</v>
      </c>
      <c r="V36" s="92"/>
      <c r="W36" s="92"/>
      <c r="X36" s="92"/>
      <c r="Y36" s="92"/>
      <c r="Z36" s="92"/>
    </row>
    <row r="37" spans="1:26" ht="16.5" thickTop="1" thickBot="1">
      <c r="A37" s="215" t="s">
        <v>133</v>
      </c>
      <c r="B37" s="177"/>
      <c r="C37" s="177" t="s">
        <v>48</v>
      </c>
      <c r="D37" s="177"/>
      <c r="E37" s="177"/>
      <c r="F37" s="177"/>
      <c r="G37" s="177"/>
      <c r="H37" s="177"/>
      <c r="I37" s="177"/>
      <c r="J37" s="177"/>
      <c r="K37" s="177"/>
      <c r="L37" s="177">
        <v>0.113</v>
      </c>
      <c r="M37" s="177"/>
      <c r="N37" s="216"/>
      <c r="O37" s="177"/>
      <c r="P37" s="177"/>
      <c r="Q37" s="177"/>
      <c r="R37" s="211">
        <f t="shared" si="0"/>
        <v>0.113</v>
      </c>
      <c r="S37" s="212">
        <v>0.113</v>
      </c>
      <c r="T37" s="213">
        <v>70</v>
      </c>
      <c r="U37" s="214">
        <f t="shared" si="3"/>
        <v>7.91</v>
      </c>
      <c r="V37" s="92"/>
      <c r="W37" s="92"/>
      <c r="X37" s="92"/>
      <c r="Y37" s="92"/>
      <c r="Z37" s="92"/>
    </row>
    <row r="38" spans="1:26" ht="16.5" thickTop="1" thickBot="1">
      <c r="A38" s="215" t="s">
        <v>73</v>
      </c>
      <c r="B38" s="177"/>
      <c r="C38" s="177" t="s">
        <v>48</v>
      </c>
      <c r="D38" s="177"/>
      <c r="E38" s="177"/>
      <c r="F38" s="177"/>
      <c r="G38" s="177"/>
      <c r="H38" s="177"/>
      <c r="I38" s="177"/>
      <c r="J38" s="177"/>
      <c r="K38" s="177"/>
      <c r="L38" s="177">
        <v>2E-3</v>
      </c>
      <c r="M38" s="177"/>
      <c r="N38" s="216"/>
      <c r="O38" s="177"/>
      <c r="P38" s="177"/>
      <c r="Q38" s="177"/>
      <c r="R38" s="211">
        <f t="shared" si="0"/>
        <v>2E-3</v>
      </c>
      <c r="S38" s="212">
        <v>2E-3</v>
      </c>
      <c r="T38" s="213">
        <v>50</v>
      </c>
      <c r="U38" s="214">
        <f t="shared" si="3"/>
        <v>0.1</v>
      </c>
      <c r="V38" s="92"/>
      <c r="W38" s="92"/>
      <c r="X38" s="92"/>
      <c r="Y38" s="92"/>
      <c r="Z38" s="92"/>
    </row>
    <row r="39" spans="1:26" ht="16.5" thickTop="1" thickBot="1">
      <c r="A39" s="215" t="s">
        <v>72</v>
      </c>
      <c r="B39" s="177"/>
      <c r="C39" s="177" t="s">
        <v>48</v>
      </c>
      <c r="D39" s="177"/>
      <c r="E39" s="177"/>
      <c r="F39" s="177"/>
      <c r="G39" s="177"/>
      <c r="H39" s="177"/>
      <c r="I39" s="177"/>
      <c r="J39" s="177"/>
      <c r="K39" s="177"/>
      <c r="L39" s="177"/>
      <c r="M39" s="177">
        <v>8.0000000000000002E-3</v>
      </c>
      <c r="N39" s="216"/>
      <c r="O39" s="177"/>
      <c r="P39" s="177"/>
      <c r="Q39" s="177"/>
      <c r="R39" s="211">
        <f t="shared" si="0"/>
        <v>8.0000000000000002E-3</v>
      </c>
      <c r="S39" s="212">
        <v>8.0000000000000002E-3</v>
      </c>
      <c r="T39" s="213">
        <v>500</v>
      </c>
      <c r="U39" s="214">
        <f t="shared" si="3"/>
        <v>4</v>
      </c>
      <c r="V39" s="92"/>
      <c r="W39" s="92"/>
      <c r="X39" s="92"/>
      <c r="Y39" s="92"/>
      <c r="Z39" s="92"/>
    </row>
    <row r="40" spans="1:26" ht="16.5" thickTop="1" thickBot="1">
      <c r="A40" s="215" t="s">
        <v>57</v>
      </c>
      <c r="B40" s="177"/>
      <c r="C40" s="177" t="s">
        <v>48</v>
      </c>
      <c r="D40" s="177"/>
      <c r="E40" s="177"/>
      <c r="F40" s="177"/>
      <c r="G40" s="177"/>
      <c r="H40" s="177"/>
      <c r="I40" s="177"/>
      <c r="J40" s="177"/>
      <c r="K40" s="177"/>
      <c r="L40" s="177">
        <v>0.03</v>
      </c>
      <c r="M40" s="177"/>
      <c r="N40" s="216"/>
      <c r="O40" s="177"/>
      <c r="P40" s="177"/>
      <c r="Q40" s="177"/>
      <c r="R40" s="211">
        <f t="shared" si="0"/>
        <v>0.03</v>
      </c>
      <c r="S40" s="212">
        <v>0.03</v>
      </c>
      <c r="T40" s="213">
        <v>77.14</v>
      </c>
      <c r="U40" s="214">
        <f t="shared" si="3"/>
        <v>2.3142</v>
      </c>
      <c r="V40" s="92"/>
      <c r="W40" s="92"/>
      <c r="X40" s="92"/>
      <c r="Y40" s="92"/>
      <c r="Z40" s="92"/>
    </row>
    <row r="41" spans="1:26" ht="16.5" thickTop="1" thickBot="1">
      <c r="A41" s="217" t="s">
        <v>58</v>
      </c>
      <c r="B41" s="194"/>
      <c r="C41" s="194" t="s">
        <v>48</v>
      </c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213">
        <v>2E-3</v>
      </c>
      <c r="O41" s="194"/>
      <c r="P41" s="194"/>
      <c r="Q41" s="194"/>
      <c r="R41" s="211">
        <f t="shared" si="0"/>
        <v>2E-3</v>
      </c>
      <c r="S41" s="212">
        <v>2E-3</v>
      </c>
      <c r="T41" s="213">
        <v>650</v>
      </c>
      <c r="U41" s="214">
        <f t="shared" si="3"/>
        <v>1.3</v>
      </c>
      <c r="V41" s="92"/>
      <c r="W41" s="92"/>
      <c r="X41" s="92"/>
      <c r="Y41" s="92"/>
      <c r="Z41" s="92"/>
    </row>
    <row r="42" spans="1:26" ht="16.5" thickTop="1" thickBot="1">
      <c r="A42" s="217" t="s">
        <v>106</v>
      </c>
      <c r="B42" s="194"/>
      <c r="C42" s="194" t="s">
        <v>48</v>
      </c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213"/>
      <c r="O42" s="194">
        <v>0.01</v>
      </c>
      <c r="P42" s="194"/>
      <c r="Q42" s="194"/>
      <c r="R42" s="211">
        <f t="shared" si="0"/>
        <v>0.01</v>
      </c>
      <c r="S42" s="212">
        <v>0.01</v>
      </c>
      <c r="T42" s="213">
        <v>180</v>
      </c>
      <c r="U42" s="214">
        <f t="shared" si="3"/>
        <v>1.8</v>
      </c>
      <c r="V42" s="92"/>
      <c r="W42" s="92"/>
      <c r="X42" s="92"/>
      <c r="Y42" s="92"/>
      <c r="Z42" s="92"/>
    </row>
    <row r="43" spans="1:26" ht="15.75" thickTop="1">
      <c r="A43" s="218"/>
      <c r="B43" s="170"/>
      <c r="C43" s="170" t="s">
        <v>48</v>
      </c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219"/>
      <c r="O43" s="170"/>
      <c r="P43" s="170"/>
      <c r="Q43" s="170"/>
      <c r="R43" s="220">
        <f t="shared" si="0"/>
        <v>0</v>
      </c>
      <c r="S43" s="223">
        <v>0</v>
      </c>
      <c r="T43" s="219"/>
      <c r="U43" s="221">
        <f t="shared" si="3"/>
        <v>0</v>
      </c>
      <c r="V43" s="92"/>
      <c r="W43" s="92"/>
      <c r="X43" s="92"/>
      <c r="Y43" s="92"/>
      <c r="Z43" s="92"/>
    </row>
    <row r="44" spans="1:26" ht="15">
      <c r="A44" s="222" t="s">
        <v>76</v>
      </c>
      <c r="B44" s="219"/>
      <c r="C44" s="219" t="s">
        <v>48</v>
      </c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20">
        <f t="shared" si="0"/>
        <v>0</v>
      </c>
      <c r="S44" s="223">
        <v>0</v>
      </c>
      <c r="T44" s="219"/>
      <c r="U44" s="221">
        <f t="shared" si="3"/>
        <v>0</v>
      </c>
      <c r="V44" s="92"/>
      <c r="W44" s="92"/>
      <c r="X44" s="92"/>
      <c r="Y44" s="92"/>
      <c r="Z44" s="92"/>
    </row>
    <row r="45" spans="1:26" ht="18" customHeight="1">
      <c r="A45" s="224" t="s">
        <v>76</v>
      </c>
      <c r="B45" s="213"/>
      <c r="C45" s="213" t="s">
        <v>48</v>
      </c>
      <c r="D45" s="213"/>
      <c r="E45" s="213"/>
      <c r="F45" s="213"/>
      <c r="G45" s="213"/>
      <c r="H45" s="213" t="s">
        <v>76</v>
      </c>
      <c r="I45" s="213"/>
      <c r="J45" s="213"/>
      <c r="K45" s="213"/>
      <c r="L45" s="213"/>
      <c r="M45" s="213"/>
      <c r="N45" s="213"/>
      <c r="O45" s="213"/>
      <c r="P45" s="213"/>
      <c r="Q45" s="213"/>
      <c r="R45" s="220">
        <f t="shared" si="0"/>
        <v>0</v>
      </c>
      <c r="S45" s="225">
        <v>0</v>
      </c>
      <c r="T45" s="213">
        <v>0</v>
      </c>
      <c r="U45" s="214">
        <f t="shared" si="3"/>
        <v>0</v>
      </c>
      <c r="V45" s="92"/>
      <c r="W45" s="92"/>
      <c r="X45" s="92"/>
      <c r="Y45" s="92"/>
      <c r="Z45" s="92"/>
    </row>
    <row r="46" spans="1:26" ht="15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226" t="s">
        <v>49</v>
      </c>
      <c r="N46" s="159"/>
      <c r="O46" s="159"/>
      <c r="P46" s="159" t="s">
        <v>96</v>
      </c>
      <c r="Q46" s="159"/>
      <c r="R46" s="159"/>
      <c r="S46" s="159"/>
      <c r="T46" s="159"/>
      <c r="U46" s="227">
        <f>SUM(U23:U45)</f>
        <v>79.574819999999988</v>
      </c>
      <c r="V46" s="92"/>
      <c r="W46" s="92"/>
      <c r="X46" s="92"/>
      <c r="Y46" s="92"/>
      <c r="Z46" s="92"/>
    </row>
    <row r="47" spans="1:26" ht="15">
      <c r="A47" s="226" t="s">
        <v>51</v>
      </c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226" t="s">
        <v>53</v>
      </c>
      <c r="N47" s="159"/>
      <c r="O47" s="159"/>
      <c r="P47" s="159"/>
      <c r="Q47" s="159"/>
      <c r="R47" s="159"/>
      <c r="S47" s="159"/>
      <c r="T47" s="159"/>
      <c r="U47" s="214">
        <f>U46/S17</f>
        <v>79.574819999999988</v>
      </c>
      <c r="V47" s="92"/>
      <c r="W47" s="92"/>
      <c r="X47" s="92"/>
      <c r="Y47" s="92"/>
      <c r="Z47" s="92"/>
    </row>
    <row r="48" spans="1:26" ht="15">
      <c r="A48" s="226" t="s">
        <v>54</v>
      </c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226" t="s">
        <v>55</v>
      </c>
      <c r="N48" s="159"/>
      <c r="O48" s="159"/>
      <c r="P48" s="159" t="s">
        <v>97</v>
      </c>
      <c r="Q48" s="159"/>
      <c r="R48" s="159"/>
      <c r="S48" s="159"/>
      <c r="T48" s="159"/>
      <c r="U48" s="159"/>
      <c r="V48" s="92"/>
      <c r="W48" s="92"/>
      <c r="X48" s="92"/>
      <c r="Y48" s="92"/>
      <c r="Z48" s="92"/>
    </row>
    <row r="49" spans="1:26" ht="15">
      <c r="A49" s="226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226" t="s">
        <v>53</v>
      </c>
      <c r="N49" s="159"/>
      <c r="O49" s="159"/>
      <c r="P49" s="159"/>
      <c r="Q49" s="159"/>
      <c r="R49" s="159"/>
      <c r="S49" s="159"/>
      <c r="T49" s="159"/>
      <c r="U49" s="159"/>
      <c r="V49" s="92"/>
      <c r="W49" s="92"/>
      <c r="X49" s="92"/>
      <c r="Y49" s="92"/>
      <c r="Z49" s="92"/>
    </row>
    <row r="50" spans="1:26" ht="15">
      <c r="A50" s="228"/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</row>
  </sheetData>
  <mergeCells count="43">
    <mergeCell ref="C16:C20"/>
    <mergeCell ref="D16:H17"/>
    <mergeCell ref="I16:M17"/>
    <mergeCell ref="N16:Q17"/>
    <mergeCell ref="R16:T16"/>
    <mergeCell ref="R17:R18"/>
    <mergeCell ref="D18:D20"/>
    <mergeCell ref="E18:E20"/>
    <mergeCell ref="F18:F20"/>
    <mergeCell ref="G18:G20"/>
    <mergeCell ref="H18:H20"/>
    <mergeCell ref="I18:I20"/>
    <mergeCell ref="J18:J20"/>
    <mergeCell ref="K18:K20"/>
    <mergeCell ref="L18:L20"/>
    <mergeCell ref="M18:M20"/>
    <mergeCell ref="N18:N20"/>
    <mergeCell ref="O18:O20"/>
    <mergeCell ref="P18:P20"/>
    <mergeCell ref="Q18:Q20"/>
    <mergeCell ref="H7:I7"/>
    <mergeCell ref="J7:K7"/>
    <mergeCell ref="B8:C8"/>
    <mergeCell ref="D8:E8"/>
    <mergeCell ref="F8:G8"/>
    <mergeCell ref="H8:I8"/>
    <mergeCell ref="J8:K8"/>
    <mergeCell ref="A7:C7"/>
    <mergeCell ref="D7:E7"/>
    <mergeCell ref="F7:G7"/>
    <mergeCell ref="T1:U1"/>
    <mergeCell ref="T2:U2"/>
    <mergeCell ref="A6:C6"/>
    <mergeCell ref="D6:E6"/>
    <mergeCell ref="F6:G6"/>
    <mergeCell ref="H6:I6"/>
    <mergeCell ref="R15:T15"/>
    <mergeCell ref="B10:C10"/>
    <mergeCell ref="H10:I10"/>
    <mergeCell ref="B9:C9"/>
    <mergeCell ref="D9:E9"/>
    <mergeCell ref="F9:G9"/>
    <mergeCell ref="H9:I9"/>
  </mergeCells>
  <pageMargins left="0.39370078740157483" right="0.19685039370078741" top="0.59055118110236227" bottom="0.19685039370078741" header="0.51181102362204722" footer="0.51181102362204722"/>
  <pageSetup paperSize="9" scale="65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51"/>
  <sheetViews>
    <sheetView topLeftCell="A7" zoomScalePageLayoutView="60" workbookViewId="0">
      <selection activeCell="R26" sqref="R26"/>
    </sheetView>
  </sheetViews>
  <sheetFormatPr defaultRowHeight="12.75"/>
  <cols>
    <col min="1" max="1" width="19.42578125" style="2" customWidth="1"/>
    <col min="2" max="2" width="5.5703125" style="2" customWidth="1"/>
    <col min="3" max="3" width="6.42578125" style="2" customWidth="1"/>
    <col min="4" max="4" width="9.42578125" style="2" customWidth="1"/>
    <col min="5" max="5" width="7.28515625" style="2" customWidth="1"/>
    <col min="6" max="6" width="7.140625" style="2" customWidth="1"/>
    <col min="7" max="7" width="5.42578125" style="2" customWidth="1"/>
    <col min="8" max="8" width="9" style="2" customWidth="1"/>
    <col min="9" max="9" width="8.7109375" style="2" customWidth="1"/>
    <col min="10" max="10" width="6.7109375" style="2" customWidth="1"/>
    <col min="11" max="11" width="7.85546875" style="2" customWidth="1"/>
    <col min="12" max="12" width="6.7109375" style="2" customWidth="1"/>
    <col min="13" max="13" width="7.7109375" style="2" customWidth="1"/>
    <col min="14" max="14" width="8.42578125" style="2" customWidth="1"/>
    <col min="15" max="15" width="7.140625" style="2" customWidth="1"/>
    <col min="16" max="16" width="7" style="2" customWidth="1"/>
    <col min="17" max="17" width="6.140625" style="2" customWidth="1"/>
    <col min="18" max="18" width="9.42578125" style="2" customWidth="1"/>
    <col min="19" max="19" width="9.5703125" style="2" customWidth="1"/>
    <col min="20" max="20" width="10" style="2" customWidth="1"/>
    <col min="21" max="21" width="10.28515625" style="2" customWidth="1"/>
    <col min="22" max="22" width="8.5703125" style="2"/>
    <col min="23" max="23" width="9.42578125" style="2"/>
    <col min="24" max="1023" width="10.42578125" style="2"/>
    <col min="1024" max="1025" width="10.42578125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82" t="s">
        <v>1</v>
      </c>
      <c r="U1" s="282"/>
    </row>
    <row r="2" spans="1:21">
      <c r="A2" s="3" t="s">
        <v>2</v>
      </c>
      <c r="B2" s="3"/>
      <c r="C2" s="3"/>
      <c r="D2" s="3" t="s">
        <v>93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83" t="s">
        <v>3</v>
      </c>
      <c r="U2" s="283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5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84" t="s">
        <v>6</v>
      </c>
      <c r="B6" s="284"/>
      <c r="C6" s="284"/>
      <c r="D6" s="276" t="s">
        <v>7</v>
      </c>
      <c r="E6" s="276"/>
      <c r="F6" s="276" t="s">
        <v>8</v>
      </c>
      <c r="G6" s="276"/>
      <c r="H6" s="276" t="s">
        <v>9</v>
      </c>
      <c r="I6" s="276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74" t="s">
        <v>83</v>
      </c>
      <c r="B7" s="274"/>
      <c r="C7" s="274"/>
      <c r="D7" s="275" t="s">
        <v>11</v>
      </c>
      <c r="E7" s="275"/>
      <c r="F7" s="275" t="s">
        <v>12</v>
      </c>
      <c r="G7" s="275"/>
      <c r="H7" s="275" t="s">
        <v>13</v>
      </c>
      <c r="I7" s="275"/>
      <c r="J7" s="275" t="s">
        <v>14</v>
      </c>
      <c r="K7" s="275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76" t="s">
        <v>16</v>
      </c>
      <c r="C8" s="276"/>
      <c r="D8" s="275" t="s">
        <v>17</v>
      </c>
      <c r="E8" s="275"/>
      <c r="F8" s="275" t="s">
        <v>18</v>
      </c>
      <c r="G8" s="275"/>
      <c r="H8" s="275" t="s">
        <v>19</v>
      </c>
      <c r="I8" s="275"/>
      <c r="J8" s="275" t="s">
        <v>20</v>
      </c>
      <c r="K8" s="275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75" t="s">
        <v>22</v>
      </c>
      <c r="C9" s="275"/>
      <c r="D9" s="275" t="s">
        <v>23</v>
      </c>
      <c r="E9" s="275"/>
      <c r="F9" s="275" t="s">
        <v>24</v>
      </c>
      <c r="G9" s="275"/>
      <c r="H9" s="275" t="s">
        <v>25</v>
      </c>
      <c r="I9" s="275"/>
      <c r="J9" s="18"/>
      <c r="K9" s="3"/>
      <c r="L9" s="79"/>
      <c r="M9" s="4"/>
      <c r="N9" s="4"/>
      <c r="O9" s="5" t="s">
        <v>174</v>
      </c>
      <c r="P9" s="5"/>
      <c r="Q9" s="4"/>
      <c r="R9" s="5"/>
      <c r="S9" s="5"/>
      <c r="T9" s="9"/>
      <c r="U9" s="10"/>
    </row>
    <row r="10" spans="1:21" ht="13.5" thickBot="1">
      <c r="A10" s="19"/>
      <c r="B10" s="277" t="s">
        <v>26</v>
      </c>
      <c r="C10" s="277"/>
      <c r="D10" s="20"/>
      <c r="E10" s="21"/>
      <c r="F10" s="3"/>
      <c r="G10" s="3"/>
      <c r="H10" s="277" t="s">
        <v>23</v>
      </c>
      <c r="I10" s="277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>
        <v>87.39</v>
      </c>
      <c r="F12" s="33"/>
      <c r="G12" s="33">
        <v>1</v>
      </c>
      <c r="H12" s="33"/>
      <c r="I12" s="33">
        <v>87.39</v>
      </c>
      <c r="J12" s="35"/>
      <c r="K12" s="238">
        <f>SUM(U49)</f>
        <v>80.801640000000006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76" t="s">
        <v>33</v>
      </c>
      <c r="S17" s="276"/>
      <c r="T17" s="276"/>
      <c r="U17" s="16"/>
    </row>
    <row r="18" spans="1:21" ht="14.25" customHeight="1">
      <c r="A18" s="16"/>
      <c r="B18" s="52"/>
      <c r="C18" s="280" t="s">
        <v>86</v>
      </c>
      <c r="D18" s="279" t="s">
        <v>35</v>
      </c>
      <c r="E18" s="279"/>
      <c r="F18" s="279"/>
      <c r="G18" s="279"/>
      <c r="H18" s="279"/>
      <c r="I18" s="279" t="s">
        <v>36</v>
      </c>
      <c r="J18" s="279"/>
      <c r="K18" s="279"/>
      <c r="L18" s="279"/>
      <c r="M18" s="279"/>
      <c r="N18" s="279" t="s">
        <v>37</v>
      </c>
      <c r="O18" s="279"/>
      <c r="P18" s="279"/>
      <c r="Q18" s="279"/>
      <c r="R18" s="277" t="s">
        <v>38</v>
      </c>
      <c r="S18" s="277"/>
      <c r="T18" s="277"/>
      <c r="U18" s="17"/>
    </row>
    <row r="19" spans="1:21" ht="13.5" customHeight="1">
      <c r="A19" s="17"/>
      <c r="B19" s="53"/>
      <c r="C19" s="281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85" t="s">
        <v>40</v>
      </c>
      <c r="S19" s="54">
        <v>1</v>
      </c>
      <c r="T19" s="54" t="s">
        <v>41</v>
      </c>
      <c r="U19" s="54" t="s">
        <v>42</v>
      </c>
    </row>
    <row r="20" spans="1:21" ht="17.25" customHeight="1">
      <c r="A20" s="17" t="s">
        <v>43</v>
      </c>
      <c r="B20" s="53" t="s">
        <v>44</v>
      </c>
      <c r="C20" s="281"/>
      <c r="D20" s="278" t="s">
        <v>141</v>
      </c>
      <c r="E20" s="278" t="s">
        <v>114</v>
      </c>
      <c r="F20" s="278" t="s">
        <v>142</v>
      </c>
      <c r="G20" s="278"/>
      <c r="H20" s="278"/>
      <c r="I20" s="278"/>
      <c r="J20" s="278" t="s">
        <v>143</v>
      </c>
      <c r="K20" s="278" t="s">
        <v>144</v>
      </c>
      <c r="L20" s="278" t="s">
        <v>145</v>
      </c>
      <c r="M20" s="278" t="s">
        <v>185</v>
      </c>
      <c r="N20" s="278" t="s">
        <v>58</v>
      </c>
      <c r="O20" s="278" t="s">
        <v>146</v>
      </c>
      <c r="P20" s="278"/>
      <c r="Q20" s="278"/>
      <c r="R20" s="285"/>
      <c r="S20" s="55"/>
      <c r="T20" s="4"/>
      <c r="U20" s="5"/>
    </row>
    <row r="21" spans="1:21" ht="15.75" customHeight="1">
      <c r="A21" s="17"/>
      <c r="B21" s="53"/>
      <c r="C21" s="281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52"/>
      <c r="S21" s="6"/>
      <c r="T21" s="4"/>
      <c r="U21" s="5"/>
    </row>
    <row r="22" spans="1:21" ht="16.5" customHeight="1">
      <c r="A22" s="56"/>
      <c r="B22" s="57"/>
      <c r="C22" s="281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 ht="13.5" thickBot="1">
      <c r="A24" s="63" t="s">
        <v>47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5"/>
      <c r="O24" s="64"/>
      <c r="P24" s="64"/>
      <c r="Q24" s="64"/>
      <c r="R24" s="66">
        <f>SUM(G24:Q24)</f>
        <v>0</v>
      </c>
      <c r="S24" s="67">
        <f>SUM(R24*S19)</f>
        <v>0</v>
      </c>
      <c r="T24" s="68"/>
      <c r="U24" s="69">
        <f>SUM(R24*S24)</f>
        <v>0</v>
      </c>
    </row>
    <row r="25" spans="1:21" ht="14.25" thickTop="1" thickBot="1">
      <c r="A25" s="73" t="s">
        <v>147</v>
      </c>
      <c r="B25" s="19"/>
      <c r="C25" s="71" t="s">
        <v>48</v>
      </c>
      <c r="D25" s="19">
        <v>0.03</v>
      </c>
      <c r="E25" s="19"/>
      <c r="F25" s="19"/>
      <c r="G25" s="19"/>
      <c r="H25" s="19"/>
      <c r="I25" s="19"/>
      <c r="J25" s="19"/>
      <c r="K25" s="19"/>
      <c r="L25" s="19"/>
      <c r="M25" s="19"/>
      <c r="N25" s="83"/>
      <c r="O25" s="19"/>
      <c r="P25" s="19"/>
      <c r="Q25" s="19"/>
      <c r="R25" s="66">
        <f t="shared" ref="R25:R47" si="0">SUM(D25:Q25)</f>
        <v>0.03</v>
      </c>
      <c r="S25" s="67">
        <v>0.03</v>
      </c>
      <c r="T25" s="68">
        <v>130</v>
      </c>
      <c r="U25" s="69">
        <f t="shared" ref="U25:U26" si="1">SUM(S25*T25)</f>
        <v>3.9</v>
      </c>
    </row>
    <row r="26" spans="1:21" ht="14.25" thickTop="1" thickBot="1">
      <c r="A26" s="70" t="s">
        <v>71</v>
      </c>
      <c r="B26" s="71"/>
      <c r="C26" s="71" t="s">
        <v>48</v>
      </c>
      <c r="D26" s="71">
        <v>0.06</v>
      </c>
      <c r="E26" s="71">
        <v>0.09</v>
      </c>
      <c r="F26" s="71"/>
      <c r="G26" s="71"/>
      <c r="H26" s="71"/>
      <c r="I26" s="71"/>
      <c r="J26" s="71"/>
      <c r="K26" s="71">
        <v>1.4E-2</v>
      </c>
      <c r="L26" s="71">
        <v>2.5000000000000001E-2</v>
      </c>
      <c r="M26" s="71"/>
      <c r="N26" s="72"/>
      <c r="O26" s="71">
        <v>7.0000000000000001E-3</v>
      </c>
      <c r="P26" s="71"/>
      <c r="Q26" s="71"/>
      <c r="R26" s="66">
        <f t="shared" si="0"/>
        <v>0.19600000000000001</v>
      </c>
      <c r="S26" s="67">
        <v>0.19600000000000001</v>
      </c>
      <c r="T26" s="68">
        <v>61.92</v>
      </c>
      <c r="U26" s="69">
        <f t="shared" si="1"/>
        <v>12.136320000000001</v>
      </c>
    </row>
    <row r="27" spans="1:21" ht="14.25" thickTop="1" thickBot="1">
      <c r="A27" s="70" t="s">
        <v>148</v>
      </c>
      <c r="B27" s="71"/>
      <c r="C27" s="71" t="s">
        <v>48</v>
      </c>
      <c r="D27" s="71">
        <v>3.0000000000000001E-3</v>
      </c>
      <c r="E27" s="71">
        <v>1.7999999999999999E-2</v>
      </c>
      <c r="F27" s="71"/>
      <c r="G27" s="71"/>
      <c r="H27" s="71"/>
      <c r="I27" s="71"/>
      <c r="J27" s="71"/>
      <c r="K27" s="71"/>
      <c r="L27" s="71"/>
      <c r="M27" s="71">
        <v>0.01</v>
      </c>
      <c r="N27" s="72">
        <v>0.01</v>
      </c>
      <c r="O27" s="71">
        <v>5.0000000000000001E-3</v>
      </c>
      <c r="P27" s="71"/>
      <c r="Q27" s="71"/>
      <c r="R27" s="66">
        <f t="shared" si="0"/>
        <v>4.5999999999999999E-2</v>
      </c>
      <c r="S27" s="67">
        <v>4.5999999999999999E-2</v>
      </c>
      <c r="T27" s="68">
        <v>90</v>
      </c>
      <c r="U27" s="69">
        <f>SUM(S27*T27)</f>
        <v>4.1399999999999997</v>
      </c>
    </row>
    <row r="28" spans="1:21" ht="14.25" thickTop="1" thickBot="1">
      <c r="A28" s="70" t="s">
        <v>66</v>
      </c>
      <c r="B28" s="71"/>
      <c r="C28" s="71" t="s">
        <v>48</v>
      </c>
      <c r="D28" s="71">
        <v>5.9999999999999995E-4</v>
      </c>
      <c r="E28" s="71"/>
      <c r="F28" s="71"/>
      <c r="G28" s="71"/>
      <c r="H28" s="71"/>
      <c r="I28" s="71"/>
      <c r="J28" s="71"/>
      <c r="K28" s="71">
        <v>4.0000000000000002E-4</v>
      </c>
      <c r="L28" s="71">
        <v>6.9999999999999999E-4</v>
      </c>
      <c r="M28" s="71"/>
      <c r="N28" s="72"/>
      <c r="O28" s="71">
        <v>2.9999999999999997E-4</v>
      </c>
      <c r="P28" s="71"/>
      <c r="Q28" s="71"/>
      <c r="R28" s="66">
        <f t="shared" si="0"/>
        <v>2E-3</v>
      </c>
      <c r="S28" s="67">
        <v>2E-3</v>
      </c>
      <c r="T28" s="68">
        <v>18</v>
      </c>
      <c r="U28" s="69">
        <f>SUM(S28*T28)</f>
        <v>3.6000000000000004E-2</v>
      </c>
    </row>
    <row r="29" spans="1:21" ht="14.25" thickTop="1" thickBot="1">
      <c r="A29" s="70" t="s">
        <v>59</v>
      </c>
      <c r="B29" s="71"/>
      <c r="C29" s="71" t="s">
        <v>48</v>
      </c>
      <c r="D29" s="71">
        <v>3.0000000000000001E-3</v>
      </c>
      <c r="E29" s="71"/>
      <c r="F29" s="71">
        <v>5.0000000000000001E-3</v>
      </c>
      <c r="G29" s="71"/>
      <c r="H29" s="71"/>
      <c r="I29" s="71"/>
      <c r="J29" s="71" t="s">
        <v>76</v>
      </c>
      <c r="K29" s="71"/>
      <c r="L29" s="71">
        <v>3.0000000000000001E-3</v>
      </c>
      <c r="M29" s="71"/>
      <c r="N29" s="72"/>
      <c r="O29" s="71"/>
      <c r="P29" s="71"/>
      <c r="Q29" s="71"/>
      <c r="R29" s="66">
        <f t="shared" si="0"/>
        <v>1.0999999999999999E-2</v>
      </c>
      <c r="S29" s="67">
        <v>1.0999999999999999E-2</v>
      </c>
      <c r="T29" s="68">
        <v>774.33</v>
      </c>
      <c r="U29" s="69">
        <f>SUM(S29*T29)</f>
        <v>8.5176300000000005</v>
      </c>
    </row>
    <row r="30" spans="1:21" ht="14.25" thickTop="1" thickBot="1">
      <c r="A30" s="70" t="s">
        <v>56</v>
      </c>
      <c r="B30" s="71"/>
      <c r="C30" s="71" t="s">
        <v>48</v>
      </c>
      <c r="D30" s="71"/>
      <c r="E30" s="71">
        <v>5.0000000000000001E-3</v>
      </c>
      <c r="F30" s="71"/>
      <c r="G30" s="71"/>
      <c r="H30" s="71"/>
      <c r="I30" s="71"/>
      <c r="J30" s="71"/>
      <c r="K30" s="71"/>
      <c r="L30" s="71"/>
      <c r="M30" s="71"/>
      <c r="N30" s="72"/>
      <c r="O30" s="71"/>
      <c r="P30" s="71"/>
      <c r="Q30" s="71"/>
      <c r="R30" s="66">
        <f t="shared" si="0"/>
        <v>5.0000000000000001E-3</v>
      </c>
      <c r="S30" s="67">
        <v>5.0000000000000001E-3</v>
      </c>
      <c r="T30" s="68">
        <v>500</v>
      </c>
      <c r="U30" s="69">
        <f t="shared" ref="U30:U31" si="2">SUM(S30*T30)</f>
        <v>2.5</v>
      </c>
    </row>
    <row r="31" spans="1:21" ht="14.25" thickTop="1" thickBot="1">
      <c r="A31" s="70" t="s">
        <v>65</v>
      </c>
      <c r="B31" s="71"/>
      <c r="C31" s="71" t="s">
        <v>48</v>
      </c>
      <c r="D31" s="71"/>
      <c r="E31" s="71"/>
      <c r="F31" s="71">
        <v>0.03</v>
      </c>
      <c r="G31" s="71"/>
      <c r="H31" s="71"/>
      <c r="I31" s="71">
        <v>0.02</v>
      </c>
      <c r="J31" s="71"/>
      <c r="K31" s="71">
        <v>1.0999999999999999E-2</v>
      </c>
      <c r="L31" s="71"/>
      <c r="M31" s="71" t="s">
        <v>76</v>
      </c>
      <c r="N31" s="72"/>
      <c r="O31" s="71"/>
      <c r="P31" s="71"/>
      <c r="Q31" s="71"/>
      <c r="R31" s="66">
        <f t="shared" si="0"/>
        <v>6.0999999999999999E-2</v>
      </c>
      <c r="S31" s="67">
        <v>6.0999999999999999E-2</v>
      </c>
      <c r="T31" s="68">
        <v>61.11</v>
      </c>
      <c r="U31" s="69">
        <f t="shared" si="2"/>
        <v>3.7277100000000001</v>
      </c>
    </row>
    <row r="32" spans="1:21" ht="14.25" thickTop="1" thickBot="1">
      <c r="A32" s="70" t="s">
        <v>82</v>
      </c>
      <c r="B32" s="71"/>
      <c r="C32" s="71" t="s">
        <v>48</v>
      </c>
      <c r="D32" s="71"/>
      <c r="E32" s="71"/>
      <c r="F32" s="71">
        <v>1.0999999999999999E-2</v>
      </c>
      <c r="G32" s="71"/>
      <c r="H32" s="71"/>
      <c r="I32" s="71"/>
      <c r="J32" s="71"/>
      <c r="K32" s="71"/>
      <c r="L32" s="71"/>
      <c r="M32" s="71"/>
      <c r="N32" s="72"/>
      <c r="O32" s="71"/>
      <c r="P32" s="71"/>
      <c r="Q32" s="71"/>
      <c r="R32" s="66">
        <f t="shared" si="0"/>
        <v>1.0999999999999999E-2</v>
      </c>
      <c r="S32" s="67">
        <f>SUM(R32*S19)</f>
        <v>1.0999999999999999E-2</v>
      </c>
      <c r="T32" s="68">
        <v>700</v>
      </c>
      <c r="U32" s="69">
        <f>SUM(S32*T32)</f>
        <v>7.6999999999999993</v>
      </c>
    </row>
    <row r="33" spans="1:21" ht="14.25" thickTop="1" thickBot="1">
      <c r="A33" s="70"/>
      <c r="B33" s="71"/>
      <c r="C33" s="71" t="s">
        <v>48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2"/>
      <c r="O33" s="71"/>
      <c r="P33" s="71"/>
      <c r="Q33" s="71"/>
      <c r="R33" s="66">
        <f t="shared" si="0"/>
        <v>0</v>
      </c>
      <c r="S33" s="67">
        <f>SUM(R33*S19)</f>
        <v>0</v>
      </c>
      <c r="T33" s="68"/>
      <c r="U33" s="69">
        <f>SUM(S33*T33)</f>
        <v>0</v>
      </c>
    </row>
    <row r="34" spans="1:21" ht="14.25" thickTop="1" thickBot="1">
      <c r="A34" s="70" t="s">
        <v>133</v>
      </c>
      <c r="B34" s="71"/>
      <c r="C34" s="71" t="s">
        <v>48</v>
      </c>
      <c r="D34" s="71"/>
      <c r="E34" s="71"/>
      <c r="F34" s="71"/>
      <c r="G34" s="71"/>
      <c r="H34" s="71"/>
      <c r="I34" s="71"/>
      <c r="J34" s="71">
        <v>3.7999999999999999E-2</v>
      </c>
      <c r="K34" s="71"/>
      <c r="L34" s="71"/>
      <c r="M34" s="71"/>
      <c r="N34" s="72"/>
      <c r="O34" s="71"/>
      <c r="P34" s="71"/>
      <c r="Q34" s="71"/>
      <c r="R34" s="66">
        <f t="shared" si="0"/>
        <v>3.7999999999999999E-2</v>
      </c>
      <c r="S34" s="67">
        <f>SUM(R34*S19)</f>
        <v>3.7999999999999999E-2</v>
      </c>
      <c r="T34" s="68">
        <v>70</v>
      </c>
      <c r="U34" s="69">
        <f>SUM(S34*T34)</f>
        <v>2.66</v>
      </c>
    </row>
    <row r="35" spans="1:21" ht="14.25" thickTop="1" thickBot="1">
      <c r="A35" s="70" t="s">
        <v>61</v>
      </c>
      <c r="B35" s="71"/>
      <c r="C35" s="71" t="s">
        <v>48</v>
      </c>
      <c r="D35" s="71"/>
      <c r="E35" s="71"/>
      <c r="F35" s="71"/>
      <c r="G35" s="71"/>
      <c r="H35" s="71"/>
      <c r="I35" s="71"/>
      <c r="J35" s="71">
        <v>1.4999999999999999E-2</v>
      </c>
      <c r="K35" s="71"/>
      <c r="L35" s="71">
        <v>3.6999999999999998E-2</v>
      </c>
      <c r="M35" s="71"/>
      <c r="N35" s="72"/>
      <c r="O35" s="71"/>
      <c r="P35" s="71"/>
      <c r="Q35" s="71"/>
      <c r="R35" s="66">
        <f t="shared" si="0"/>
        <v>5.1999999999999998E-2</v>
      </c>
      <c r="S35" s="67">
        <f>SUM(R35*S19)</f>
        <v>5.1999999999999998E-2</v>
      </c>
      <c r="T35" s="68">
        <v>70</v>
      </c>
      <c r="U35" s="69">
        <f>SUM(S35*T35)</f>
        <v>3.6399999999999997</v>
      </c>
    </row>
    <row r="36" spans="1:21" ht="14.25" thickTop="1" thickBot="1">
      <c r="A36" s="70" t="s">
        <v>62</v>
      </c>
      <c r="B36" s="71"/>
      <c r="C36" s="71" t="s">
        <v>48</v>
      </c>
      <c r="D36" s="71"/>
      <c r="E36" s="71"/>
      <c r="F36" s="71"/>
      <c r="G36" s="71"/>
      <c r="H36" s="71"/>
      <c r="I36" s="71"/>
      <c r="J36" s="71">
        <v>8.9999999999999993E-3</v>
      </c>
      <c r="K36" s="71"/>
      <c r="L36" s="71">
        <v>2.3E-2</v>
      </c>
      <c r="M36" s="71"/>
      <c r="N36" s="72"/>
      <c r="O36" s="71"/>
      <c r="P36" s="71"/>
      <c r="Q36" s="71"/>
      <c r="R36" s="66">
        <f t="shared" si="0"/>
        <v>3.2000000000000001E-2</v>
      </c>
      <c r="S36" s="67">
        <v>3.2000000000000001E-2</v>
      </c>
      <c r="T36" s="68">
        <v>70</v>
      </c>
      <c r="U36" s="69">
        <v>8.9600000000000009</v>
      </c>
    </row>
    <row r="37" spans="1:21" ht="14.25" thickTop="1" thickBot="1">
      <c r="A37" s="70" t="s">
        <v>110</v>
      </c>
      <c r="B37" s="71"/>
      <c r="C37" s="71" t="s">
        <v>48</v>
      </c>
      <c r="D37" s="71"/>
      <c r="E37" s="71"/>
      <c r="F37" s="71"/>
      <c r="G37" s="71"/>
      <c r="H37" s="71"/>
      <c r="I37" s="71"/>
      <c r="J37" s="71">
        <v>2E-3</v>
      </c>
      <c r="K37" s="71"/>
      <c r="L37" s="71"/>
      <c r="M37" s="71"/>
      <c r="N37" s="72"/>
      <c r="O37" s="71">
        <v>3.0000000000000001E-3</v>
      </c>
      <c r="P37" s="71"/>
      <c r="Q37" s="71"/>
      <c r="R37" s="66">
        <f t="shared" si="0"/>
        <v>5.0000000000000001E-3</v>
      </c>
      <c r="S37" s="67">
        <f>SUM(R37*S19)</f>
        <v>5.0000000000000001E-3</v>
      </c>
      <c r="T37" s="68">
        <v>160</v>
      </c>
      <c r="U37" s="69">
        <f t="shared" ref="U37:U47" si="3">SUM(S37*T37)</f>
        <v>0.8</v>
      </c>
    </row>
    <row r="38" spans="1:21" ht="14.25" thickTop="1" thickBot="1">
      <c r="A38" s="70" t="s">
        <v>140</v>
      </c>
      <c r="B38" s="71"/>
      <c r="C38" s="71" t="s">
        <v>48</v>
      </c>
      <c r="D38" s="71"/>
      <c r="E38" s="71"/>
      <c r="F38" s="71"/>
      <c r="G38" s="71"/>
      <c r="H38" s="71"/>
      <c r="I38" s="71"/>
      <c r="J38" s="71">
        <v>4.0000000000000001E-3</v>
      </c>
      <c r="K38" s="71"/>
      <c r="L38" s="71"/>
      <c r="M38" s="71"/>
      <c r="N38" s="72"/>
      <c r="O38" s="71"/>
      <c r="P38" s="71"/>
      <c r="Q38" s="71"/>
      <c r="R38" s="66">
        <f t="shared" si="0"/>
        <v>4.0000000000000001E-3</v>
      </c>
      <c r="S38" s="67">
        <f>SUM(R38*S19)</f>
        <v>4.0000000000000001E-3</v>
      </c>
      <c r="T38" s="68">
        <v>239.65</v>
      </c>
      <c r="U38" s="69">
        <f t="shared" si="3"/>
        <v>0.95860000000000001</v>
      </c>
    </row>
    <row r="39" spans="1:21" ht="14.25" thickTop="1" thickBot="1">
      <c r="A39" s="70" t="s">
        <v>182</v>
      </c>
      <c r="B39" s="71"/>
      <c r="C39" s="71" t="s">
        <v>48</v>
      </c>
      <c r="D39" s="71"/>
      <c r="E39" s="71"/>
      <c r="F39" s="71"/>
      <c r="G39" s="71"/>
      <c r="H39" s="71"/>
      <c r="I39" s="71"/>
      <c r="J39" s="71"/>
      <c r="K39" s="71">
        <v>5.2999999999999999E-2</v>
      </c>
      <c r="L39" s="71"/>
      <c r="M39" s="71"/>
      <c r="N39" s="72"/>
      <c r="O39" s="71"/>
      <c r="P39" s="71"/>
      <c r="Q39" s="71"/>
      <c r="R39" s="66">
        <f t="shared" si="0"/>
        <v>5.2999999999999999E-2</v>
      </c>
      <c r="S39" s="67">
        <f>SUM(R39*S19)</f>
        <v>5.2999999999999999E-2</v>
      </c>
      <c r="T39" s="68">
        <v>150</v>
      </c>
      <c r="U39" s="69">
        <f t="shared" si="3"/>
        <v>7.95</v>
      </c>
    </row>
    <row r="40" spans="1:21" ht="14.25" thickTop="1" thickBot="1">
      <c r="A40" s="70" t="s">
        <v>121</v>
      </c>
      <c r="B40" s="71"/>
      <c r="C40" s="71" t="s">
        <v>48</v>
      </c>
      <c r="D40" s="71"/>
      <c r="E40" s="71"/>
      <c r="F40" s="71"/>
      <c r="G40" s="71"/>
      <c r="H40" s="71"/>
      <c r="I40" s="71"/>
      <c r="J40" s="71"/>
      <c r="K40" s="71">
        <v>4.0000000000000001E-3</v>
      </c>
      <c r="L40" s="71"/>
      <c r="M40" s="71"/>
      <c r="N40" s="72"/>
      <c r="O40" s="71">
        <v>5.0000000000000001E-3</v>
      </c>
      <c r="P40" s="71"/>
      <c r="Q40" s="71"/>
      <c r="R40" s="66">
        <f t="shared" si="0"/>
        <v>9.0000000000000011E-3</v>
      </c>
      <c r="S40" s="67">
        <f>SUM(R40*S19)</f>
        <v>9.0000000000000011E-3</v>
      </c>
      <c r="T40" s="68">
        <v>7</v>
      </c>
      <c r="U40" s="69">
        <f t="shared" si="3"/>
        <v>6.3E-2</v>
      </c>
    </row>
    <row r="41" spans="1:21" ht="14.25" thickTop="1" thickBot="1">
      <c r="A41" s="70" t="s">
        <v>91</v>
      </c>
      <c r="B41" s="71"/>
      <c r="C41" s="71" t="s">
        <v>48</v>
      </c>
      <c r="D41" s="71"/>
      <c r="E41" s="71"/>
      <c r="F41" s="71"/>
      <c r="G41" s="71"/>
      <c r="H41" s="71"/>
      <c r="I41" s="71"/>
      <c r="J41" s="71"/>
      <c r="K41" s="71"/>
      <c r="L41" s="71">
        <v>2.3E-2</v>
      </c>
      <c r="M41" s="71"/>
      <c r="N41" s="72"/>
      <c r="O41" s="71"/>
      <c r="P41" s="71"/>
      <c r="Q41" s="71"/>
      <c r="R41" s="66">
        <f t="shared" si="0"/>
        <v>2.3E-2</v>
      </c>
      <c r="S41" s="67">
        <f>SUM(R41*S19)</f>
        <v>2.3E-2</v>
      </c>
      <c r="T41" s="68">
        <v>175</v>
      </c>
      <c r="U41" s="69">
        <f t="shared" si="3"/>
        <v>4.0250000000000004</v>
      </c>
    </row>
    <row r="42" spans="1:21" ht="14.25" thickTop="1" thickBot="1">
      <c r="A42" s="70" t="s">
        <v>73</v>
      </c>
      <c r="B42" s="71"/>
      <c r="C42" s="71" t="s">
        <v>48</v>
      </c>
      <c r="D42" s="71"/>
      <c r="E42" s="71"/>
      <c r="F42" s="71"/>
      <c r="G42" s="71"/>
      <c r="H42" s="71"/>
      <c r="I42" s="71"/>
      <c r="J42" s="71"/>
      <c r="K42" s="71"/>
      <c r="L42" s="71">
        <v>3.0000000000000001E-3</v>
      </c>
      <c r="M42" s="71"/>
      <c r="N42" s="72"/>
      <c r="O42" s="71">
        <v>1.4E-2</v>
      </c>
      <c r="P42" s="71"/>
      <c r="Q42" s="71"/>
      <c r="R42" s="66">
        <f t="shared" si="0"/>
        <v>1.7000000000000001E-2</v>
      </c>
      <c r="S42" s="67">
        <f>SUM(R42*S19)</f>
        <v>1.7000000000000001E-2</v>
      </c>
      <c r="T42" s="68">
        <v>50</v>
      </c>
      <c r="U42" s="69">
        <f t="shared" si="3"/>
        <v>0.85000000000000009</v>
      </c>
    </row>
    <row r="43" spans="1:21" ht="14.25" thickTop="1" thickBot="1">
      <c r="A43" s="70" t="s">
        <v>72</v>
      </c>
      <c r="B43" s="71"/>
      <c r="C43" s="71" t="s">
        <v>48</v>
      </c>
      <c r="D43" s="71"/>
      <c r="E43" s="71"/>
      <c r="F43" s="71"/>
      <c r="G43" s="71"/>
      <c r="H43" s="71"/>
      <c r="I43" s="71"/>
      <c r="J43" s="71"/>
      <c r="K43" s="71"/>
      <c r="L43" s="71"/>
      <c r="M43" s="71">
        <v>8.0000000000000002E-3</v>
      </c>
      <c r="N43" s="72"/>
      <c r="O43" s="71"/>
      <c r="P43" s="71"/>
      <c r="Q43" s="71" t="s">
        <v>76</v>
      </c>
      <c r="R43" s="66">
        <f t="shared" si="0"/>
        <v>8.0000000000000002E-3</v>
      </c>
      <c r="S43" s="67">
        <f>SUM(R43*S19)</f>
        <v>8.0000000000000002E-3</v>
      </c>
      <c r="T43" s="68">
        <v>150</v>
      </c>
      <c r="U43" s="69">
        <f t="shared" si="3"/>
        <v>1.2</v>
      </c>
    </row>
    <row r="44" spans="1:21" ht="14.25" thickTop="1" thickBot="1">
      <c r="A44" s="70" t="s">
        <v>57</v>
      </c>
      <c r="B44" s="71"/>
      <c r="C44" s="71" t="s">
        <v>48</v>
      </c>
      <c r="D44" s="71"/>
      <c r="E44" s="71"/>
      <c r="F44" s="71"/>
      <c r="G44" s="71"/>
      <c r="H44" s="71"/>
      <c r="I44" s="71">
        <v>0.03</v>
      </c>
      <c r="J44" s="71"/>
      <c r="K44" s="71"/>
      <c r="L44" s="71"/>
      <c r="M44" s="71" t="s">
        <v>76</v>
      </c>
      <c r="N44" s="72"/>
      <c r="O44" s="71"/>
      <c r="P44" s="71"/>
      <c r="Q44" s="71"/>
      <c r="R44" s="66">
        <v>6.0000000000000001E-3</v>
      </c>
      <c r="S44" s="67">
        <v>6.0000000000000001E-3</v>
      </c>
      <c r="T44" s="68">
        <v>77.14</v>
      </c>
      <c r="U44" s="69">
        <f t="shared" si="3"/>
        <v>0.46284000000000003</v>
      </c>
    </row>
    <row r="45" spans="1:21" ht="14.25" thickTop="1" thickBot="1">
      <c r="A45" s="70" t="s">
        <v>58</v>
      </c>
      <c r="B45" s="71"/>
      <c r="C45" s="71" t="s">
        <v>48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2">
        <v>2E-3</v>
      </c>
      <c r="O45" s="71"/>
      <c r="P45" s="71"/>
      <c r="Q45" s="71"/>
      <c r="R45" s="66">
        <f t="shared" si="0"/>
        <v>2E-3</v>
      </c>
      <c r="S45" s="67">
        <f>SUM(R45*S19)</f>
        <v>2E-3</v>
      </c>
      <c r="T45" s="68">
        <v>650</v>
      </c>
      <c r="U45" s="69">
        <f t="shared" si="3"/>
        <v>1.3</v>
      </c>
    </row>
    <row r="46" spans="1:21" ht="14.25" thickTop="1" thickBot="1">
      <c r="A46" s="73" t="s">
        <v>88</v>
      </c>
      <c r="B46" s="39"/>
      <c r="C46" s="39" t="s">
        <v>48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68"/>
      <c r="O46" s="39">
        <v>1.4E-2</v>
      </c>
      <c r="P46" s="39"/>
      <c r="Q46" s="39"/>
      <c r="R46" s="66">
        <f t="shared" si="0"/>
        <v>1.4E-2</v>
      </c>
      <c r="S46" s="67">
        <f>SUM(R46*S19)</f>
        <v>1.4E-2</v>
      </c>
      <c r="T46" s="68">
        <v>364.61</v>
      </c>
      <c r="U46" s="69">
        <f t="shared" si="3"/>
        <v>5.1045400000000001</v>
      </c>
    </row>
    <row r="47" spans="1:21" ht="14.25" thickTop="1" thickBot="1">
      <c r="A47" s="74" t="s">
        <v>63</v>
      </c>
      <c r="B47" s="39"/>
      <c r="C47" s="39" t="s">
        <v>48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68"/>
      <c r="O47" s="39">
        <v>1E-3</v>
      </c>
      <c r="P47" s="39"/>
      <c r="Q47" s="39"/>
      <c r="R47" s="66">
        <f t="shared" si="0"/>
        <v>1E-3</v>
      </c>
      <c r="S47" s="67">
        <f>SUM(R47*S19)</f>
        <v>1E-3</v>
      </c>
      <c r="T47" s="68">
        <v>170</v>
      </c>
      <c r="U47" s="69">
        <f t="shared" si="3"/>
        <v>0.17</v>
      </c>
    </row>
    <row r="48" spans="1:21" ht="13.5" thickTop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75" t="s">
        <v>49</v>
      </c>
      <c r="N48" s="5"/>
      <c r="O48" s="5"/>
      <c r="P48" s="5" t="s">
        <v>50</v>
      </c>
      <c r="Q48" s="5"/>
      <c r="R48" s="5"/>
      <c r="S48" s="5"/>
      <c r="T48" s="5"/>
      <c r="U48" s="69">
        <f>SUM(U24:U47)</f>
        <v>80.801640000000006</v>
      </c>
    </row>
    <row r="49" spans="1:21">
      <c r="A49" s="75" t="s">
        <v>51</v>
      </c>
      <c r="B49" s="5" t="s">
        <v>52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53</v>
      </c>
      <c r="N49" s="5"/>
      <c r="O49" s="5"/>
      <c r="P49" s="5"/>
      <c r="Q49" s="5"/>
      <c r="R49" s="5"/>
      <c r="S49" s="5"/>
      <c r="T49" s="5"/>
      <c r="U49" s="69">
        <f>SUM(U48/S19)</f>
        <v>80.801640000000006</v>
      </c>
    </row>
    <row r="50" spans="1:21">
      <c r="A50" s="75" t="s">
        <v>54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55</v>
      </c>
      <c r="N50" s="5"/>
      <c r="O50" s="5"/>
      <c r="P50" s="5" t="s">
        <v>75</v>
      </c>
      <c r="Q50" s="5"/>
      <c r="R50" s="5"/>
      <c r="S50" s="5"/>
      <c r="T50" s="5"/>
      <c r="U50" s="5"/>
    </row>
    <row r="51" spans="1:21">
      <c r="A51" s="7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53</v>
      </c>
      <c r="N51" s="5"/>
      <c r="O51" s="5"/>
      <c r="P51" s="5"/>
      <c r="Q51" s="5"/>
      <c r="R51" s="5"/>
      <c r="S51" s="5" t="s">
        <v>76</v>
      </c>
      <c r="T51" s="5"/>
      <c r="U51" s="5"/>
    </row>
  </sheetData>
  <mergeCells count="43">
    <mergeCell ref="C18:C22"/>
    <mergeCell ref="T1:U1"/>
    <mergeCell ref="T2:U2"/>
    <mergeCell ref="A6:C6"/>
    <mergeCell ref="D6:E6"/>
    <mergeCell ref="F6:G6"/>
    <mergeCell ref="H6:I6"/>
    <mergeCell ref="N18:Q19"/>
    <mergeCell ref="R18:T18"/>
    <mergeCell ref="R19:R20"/>
    <mergeCell ref="N20:N22"/>
    <mergeCell ref="O20:O22"/>
    <mergeCell ref="P20:P22"/>
    <mergeCell ref="Q20:Q22"/>
    <mergeCell ref="I18:M19"/>
    <mergeCell ref="I20:I22"/>
    <mergeCell ref="J20:J22"/>
    <mergeCell ref="K20:K22"/>
    <mergeCell ref="L20:L22"/>
    <mergeCell ref="M20:M22"/>
    <mergeCell ref="D18:H19"/>
    <mergeCell ref="D20:D22"/>
    <mergeCell ref="E20:E22"/>
    <mergeCell ref="F20:F22"/>
    <mergeCell ref="G20:G22"/>
    <mergeCell ref="H20:H22"/>
    <mergeCell ref="B10:C10"/>
    <mergeCell ref="H10:I10"/>
    <mergeCell ref="R17:T17"/>
    <mergeCell ref="B9:C9"/>
    <mergeCell ref="D9:E9"/>
    <mergeCell ref="F9:G9"/>
    <mergeCell ref="H9:I9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51"/>
  <sheetViews>
    <sheetView topLeftCell="A22" zoomScalePageLayoutView="60" workbookViewId="0">
      <selection activeCell="K38" sqref="K38"/>
    </sheetView>
  </sheetViews>
  <sheetFormatPr defaultRowHeight="12.75"/>
  <cols>
    <col min="1" max="1" width="18.140625" style="2" customWidth="1"/>
    <col min="2" max="2" width="4.7109375" style="2" customWidth="1"/>
    <col min="3" max="3" width="6.5703125" style="2" customWidth="1"/>
    <col min="4" max="4" width="9.5703125" style="2" customWidth="1"/>
    <col min="5" max="5" width="9.140625" style="2" customWidth="1"/>
    <col min="6" max="6" width="8.5703125" style="2" customWidth="1"/>
    <col min="7" max="7" width="8.28515625" style="2" customWidth="1"/>
    <col min="8" max="8" width="7.42578125" style="2" customWidth="1"/>
    <col min="9" max="9" width="8.85546875" style="2" customWidth="1"/>
    <col min="10" max="10" width="9.28515625" style="2" customWidth="1"/>
    <col min="11" max="11" width="9" style="2" customWidth="1"/>
    <col min="12" max="12" width="8" style="2" customWidth="1"/>
    <col min="13" max="13" width="7.7109375" style="2" customWidth="1"/>
    <col min="14" max="14" width="8.5703125" style="2" customWidth="1"/>
    <col min="15" max="15" width="7.5703125" style="2" customWidth="1"/>
    <col min="16" max="16" width="7.28515625" style="2" customWidth="1"/>
    <col min="17" max="17" width="8.5703125" style="2" customWidth="1"/>
    <col min="18" max="18" width="8.85546875" style="2" customWidth="1"/>
    <col min="19" max="21" width="7.85546875" style="2" customWidth="1"/>
    <col min="22" max="1025" width="10.42578125" style="2"/>
  </cols>
  <sheetData>
    <row r="1" spans="1:21" ht="13.5" thickBo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51" t="s">
        <v>1</v>
      </c>
      <c r="U1" s="251"/>
    </row>
    <row r="2" spans="1:21">
      <c r="A2" s="93" t="s">
        <v>2</v>
      </c>
      <c r="B2" s="93"/>
      <c r="C2" s="93"/>
      <c r="D2" s="93" t="s">
        <v>93</v>
      </c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52" t="s">
        <v>3</v>
      </c>
      <c r="U2" s="252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179</v>
      </c>
      <c r="J3" s="93"/>
      <c r="K3" s="93"/>
      <c r="L3" s="93"/>
      <c r="M3" s="92"/>
      <c r="N3" s="92"/>
      <c r="O3" s="92"/>
      <c r="P3" s="93"/>
      <c r="Q3" s="95">
        <v>6</v>
      </c>
      <c r="R3" s="94"/>
      <c r="S3" s="94"/>
      <c r="T3" s="97"/>
      <c r="U3" s="98"/>
    </row>
    <row r="4" spans="1:21">
      <c r="A4" s="92" t="s">
        <v>167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53" t="s">
        <v>6</v>
      </c>
      <c r="B6" s="253"/>
      <c r="C6" s="253"/>
      <c r="D6" s="254" t="s">
        <v>7</v>
      </c>
      <c r="E6" s="254"/>
      <c r="F6" s="254" t="s">
        <v>8</v>
      </c>
      <c r="G6" s="254"/>
      <c r="H6" s="254" t="s">
        <v>9</v>
      </c>
      <c r="I6" s="254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5" t="s">
        <v>83</v>
      </c>
      <c r="B7" s="255"/>
      <c r="C7" s="255"/>
      <c r="D7" s="256" t="s">
        <v>11</v>
      </c>
      <c r="E7" s="256"/>
      <c r="F7" s="256" t="s">
        <v>12</v>
      </c>
      <c r="G7" s="256"/>
      <c r="H7" s="256" t="s">
        <v>13</v>
      </c>
      <c r="I7" s="256"/>
      <c r="J7" s="256" t="s">
        <v>14</v>
      </c>
      <c r="K7" s="256"/>
      <c r="L7" s="234"/>
      <c r="M7" s="92"/>
      <c r="N7" s="92"/>
      <c r="O7" s="92"/>
      <c r="P7" s="92"/>
      <c r="Q7" s="92"/>
      <c r="R7" s="92"/>
      <c r="S7" s="92"/>
      <c r="T7" s="97"/>
      <c r="U7" s="98"/>
    </row>
    <row r="8" spans="1:21">
      <c r="A8" s="106" t="s">
        <v>15</v>
      </c>
      <c r="B8" s="254" t="s">
        <v>16</v>
      </c>
      <c r="C8" s="254"/>
      <c r="D8" s="256" t="s">
        <v>17</v>
      </c>
      <c r="E8" s="256"/>
      <c r="F8" s="256" t="s">
        <v>18</v>
      </c>
      <c r="G8" s="256"/>
      <c r="H8" s="256" t="s">
        <v>19</v>
      </c>
      <c r="I8" s="256"/>
      <c r="J8" s="256" t="s">
        <v>20</v>
      </c>
      <c r="K8" s="256"/>
      <c r="L8" s="234"/>
      <c r="M8" s="92"/>
      <c r="N8" s="92"/>
      <c r="O8" s="92"/>
      <c r="P8" s="92"/>
      <c r="Q8" s="92"/>
      <c r="R8" s="92"/>
      <c r="S8" s="92"/>
      <c r="T8" s="99"/>
      <c r="U8" s="100"/>
    </row>
    <row r="9" spans="1:21">
      <c r="A9" s="107" t="s">
        <v>21</v>
      </c>
      <c r="B9" s="256" t="s">
        <v>22</v>
      </c>
      <c r="C9" s="256"/>
      <c r="D9" s="256" t="s">
        <v>23</v>
      </c>
      <c r="E9" s="256"/>
      <c r="F9" s="256" t="s">
        <v>24</v>
      </c>
      <c r="G9" s="256"/>
      <c r="H9" s="256" t="s">
        <v>25</v>
      </c>
      <c r="I9" s="256"/>
      <c r="J9" s="108"/>
      <c r="K9" s="93"/>
      <c r="L9" s="234"/>
      <c r="M9" s="92"/>
      <c r="N9" s="92"/>
      <c r="O9" s="92" t="s">
        <v>85</v>
      </c>
      <c r="P9" s="92"/>
      <c r="Q9" s="92"/>
      <c r="R9" s="92"/>
      <c r="S9" s="92"/>
      <c r="T9" s="97"/>
      <c r="U9" s="98"/>
    </row>
    <row r="10" spans="1:21" ht="13.5" thickBot="1">
      <c r="A10" s="109"/>
      <c r="B10" s="258" t="s">
        <v>26</v>
      </c>
      <c r="C10" s="258"/>
      <c r="D10" s="110"/>
      <c r="E10" s="111"/>
      <c r="F10" s="93"/>
      <c r="G10" s="93"/>
      <c r="H10" s="258" t="s">
        <v>23</v>
      </c>
      <c r="I10" s="258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 ht="13.5" thickBot="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/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124">
        <v>87.39</v>
      </c>
      <c r="F12" s="123"/>
      <c r="G12" s="123">
        <v>1</v>
      </c>
      <c r="H12" s="123"/>
      <c r="I12" s="123">
        <v>87.39</v>
      </c>
      <c r="J12" s="125"/>
      <c r="K12" s="237">
        <f>SUM(U49)</f>
        <v>74.310299999999998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/>
      <c r="R13" s="92"/>
      <c r="S13" s="92" t="s">
        <v>29</v>
      </c>
      <c r="T13" s="92"/>
      <c r="U13" s="92"/>
    </row>
    <row r="14" spans="1:21" ht="13.5" thickBot="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 ht="13.5" thickBot="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 ht="13.5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92"/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4" t="s">
        <v>33</v>
      </c>
      <c r="S17" s="254"/>
      <c r="T17" s="254"/>
      <c r="U17" s="106"/>
    </row>
    <row r="18" spans="1:21" ht="14.25" customHeight="1">
      <c r="A18" s="106"/>
      <c r="B18" s="138"/>
      <c r="C18" s="259" t="s">
        <v>86</v>
      </c>
      <c r="D18" s="260" t="s">
        <v>35</v>
      </c>
      <c r="E18" s="260"/>
      <c r="F18" s="260"/>
      <c r="G18" s="260"/>
      <c r="H18" s="260"/>
      <c r="I18" s="260" t="s">
        <v>36</v>
      </c>
      <c r="J18" s="260"/>
      <c r="K18" s="260"/>
      <c r="L18" s="260"/>
      <c r="M18" s="260"/>
      <c r="N18" s="260" t="s">
        <v>37</v>
      </c>
      <c r="O18" s="260"/>
      <c r="P18" s="260"/>
      <c r="Q18" s="260"/>
      <c r="R18" s="258" t="s">
        <v>38</v>
      </c>
      <c r="S18" s="258"/>
      <c r="T18" s="258"/>
      <c r="U18" s="107"/>
    </row>
    <row r="19" spans="1:21" ht="17.25" customHeight="1">
      <c r="A19" s="286" t="s">
        <v>43</v>
      </c>
      <c r="B19" s="287" t="s">
        <v>44</v>
      </c>
      <c r="C19" s="259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1" t="s">
        <v>40</v>
      </c>
      <c r="S19" s="140">
        <v>1</v>
      </c>
      <c r="T19" s="140" t="s">
        <v>41</v>
      </c>
      <c r="U19" s="140" t="s">
        <v>42</v>
      </c>
    </row>
    <row r="20" spans="1:21" ht="23.25" customHeight="1">
      <c r="A20" s="286"/>
      <c r="B20" s="287"/>
      <c r="C20" s="259"/>
      <c r="D20" s="257" t="s">
        <v>149</v>
      </c>
      <c r="E20" s="257" t="s">
        <v>103</v>
      </c>
      <c r="F20" s="257" t="s">
        <v>65</v>
      </c>
      <c r="G20" s="257" t="s">
        <v>102</v>
      </c>
      <c r="H20" s="257" t="s">
        <v>57</v>
      </c>
      <c r="I20" s="257" t="s">
        <v>65</v>
      </c>
      <c r="J20" s="257" t="s">
        <v>150</v>
      </c>
      <c r="K20" s="257" t="s">
        <v>128</v>
      </c>
      <c r="L20" s="257" t="s">
        <v>183</v>
      </c>
      <c r="M20" s="257" t="s">
        <v>105</v>
      </c>
      <c r="N20" s="257" t="s">
        <v>58</v>
      </c>
      <c r="O20" s="257" t="s">
        <v>106</v>
      </c>
      <c r="P20" s="257"/>
      <c r="Q20" s="257"/>
      <c r="R20" s="261"/>
      <c r="S20" s="141"/>
      <c r="T20" s="92"/>
      <c r="U20" s="92"/>
    </row>
    <row r="21" spans="1:21">
      <c r="A21" s="107"/>
      <c r="B21" s="139"/>
      <c r="C21" s="259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138"/>
      <c r="S21" s="94"/>
      <c r="T21" s="92"/>
      <c r="U21" s="92"/>
    </row>
    <row r="22" spans="1:21" ht="24.75" customHeight="1">
      <c r="A22" s="142"/>
      <c r="B22" s="143"/>
      <c r="C22" s="259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 ht="15" customHeight="1" thickBot="1">
      <c r="A24" s="242" t="s">
        <v>47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243"/>
      <c r="O24" s="104"/>
      <c r="P24" s="104"/>
      <c r="Q24" s="104"/>
      <c r="R24" s="244">
        <f>SUM(G24:Q24)</f>
        <v>0</v>
      </c>
      <c r="S24" s="239">
        <f>SUM(R24*S19)</f>
        <v>0</v>
      </c>
      <c r="T24" s="151"/>
      <c r="U24" s="152">
        <f>SUM(R24*S24)</f>
        <v>0</v>
      </c>
    </row>
    <row r="25" spans="1:21" ht="14.25" thickTop="1" thickBot="1">
      <c r="A25" s="245" t="s">
        <v>151</v>
      </c>
      <c r="B25" s="151"/>
      <c r="C25" s="151" t="s">
        <v>48</v>
      </c>
      <c r="D25" s="151">
        <v>2.7E-2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246">
        <f t="shared" ref="R25:R47" si="0">SUM(D25:Q25)</f>
        <v>2.7E-2</v>
      </c>
      <c r="S25" s="239">
        <v>2.7E-2</v>
      </c>
      <c r="T25" s="151">
        <v>55</v>
      </c>
      <c r="U25" s="152">
        <f t="shared" ref="U25:U26" si="1">SUM(S25*T25)</f>
        <v>1.4849999999999999</v>
      </c>
    </row>
    <row r="26" spans="1:21" ht="14.25" customHeight="1" thickTop="1" thickBot="1">
      <c r="A26" s="153" t="s">
        <v>71</v>
      </c>
      <c r="B26" s="111"/>
      <c r="C26" s="111" t="s">
        <v>48</v>
      </c>
      <c r="D26" s="111">
        <v>0.06</v>
      </c>
      <c r="E26" s="111">
        <v>0.09</v>
      </c>
      <c r="F26" s="111"/>
      <c r="G26" s="111"/>
      <c r="H26" s="111"/>
      <c r="I26" s="111"/>
      <c r="J26" s="111">
        <v>2.3E-2</v>
      </c>
      <c r="K26" s="111">
        <v>1.2999999999999999E-2</v>
      </c>
      <c r="L26" s="111"/>
      <c r="M26" s="111"/>
      <c r="N26" s="154"/>
      <c r="O26" s="111"/>
      <c r="P26" s="111"/>
      <c r="Q26" s="111"/>
      <c r="R26" s="246">
        <f t="shared" si="0"/>
        <v>0.186</v>
      </c>
      <c r="S26" s="239">
        <v>0.186</v>
      </c>
      <c r="T26" s="151">
        <v>61.92</v>
      </c>
      <c r="U26" s="152">
        <f t="shared" si="1"/>
        <v>11.51712</v>
      </c>
    </row>
    <row r="27" spans="1:21" ht="14.25" thickTop="1" thickBot="1">
      <c r="A27" s="153" t="s">
        <v>60</v>
      </c>
      <c r="B27" s="111"/>
      <c r="C27" s="111" t="s">
        <v>48</v>
      </c>
      <c r="D27" s="111">
        <v>3.0000000000000001E-3</v>
      </c>
      <c r="E27" s="111">
        <v>8.9999999999999993E-3</v>
      </c>
      <c r="F27" s="111"/>
      <c r="G27" s="111"/>
      <c r="H27" s="111"/>
      <c r="I27" s="111"/>
      <c r="J27" s="111"/>
      <c r="K27" s="111"/>
      <c r="L27" s="111"/>
      <c r="M27" s="111">
        <v>1.0999999999999999E-2</v>
      </c>
      <c r="N27" s="154">
        <v>0.01</v>
      </c>
      <c r="O27" s="111"/>
      <c r="P27" s="111"/>
      <c r="Q27" s="111"/>
      <c r="R27" s="246">
        <f t="shared" si="0"/>
        <v>3.3000000000000002E-2</v>
      </c>
      <c r="S27" s="239">
        <v>3.3000000000000002E-2</v>
      </c>
      <c r="T27" s="151">
        <v>90</v>
      </c>
      <c r="U27" s="152">
        <f>SUM(S27*T27)</f>
        <v>2.97</v>
      </c>
    </row>
    <row r="28" spans="1:21" ht="14.25" thickTop="1" thickBot="1">
      <c r="A28" s="153" t="s">
        <v>66</v>
      </c>
      <c r="B28" s="111"/>
      <c r="C28" s="111" t="s">
        <v>48</v>
      </c>
      <c r="D28" s="111">
        <v>5.9999999999999995E-4</v>
      </c>
      <c r="E28" s="111"/>
      <c r="F28" s="111"/>
      <c r="G28" s="111"/>
      <c r="H28" s="111"/>
      <c r="I28" s="111"/>
      <c r="J28" s="111">
        <v>8.0000000000000004E-4</v>
      </c>
      <c r="K28" s="111">
        <v>6.9999999999999999E-4</v>
      </c>
      <c r="L28" s="111">
        <v>5.9999999999999995E-4</v>
      </c>
      <c r="M28" s="111"/>
      <c r="N28" s="154"/>
      <c r="O28" s="111"/>
      <c r="P28" s="111"/>
      <c r="Q28" s="111"/>
      <c r="R28" s="246">
        <f t="shared" si="0"/>
        <v>2.6999999999999997E-3</v>
      </c>
      <c r="S28" s="239">
        <v>2.7000000000000001E-3</v>
      </c>
      <c r="T28" s="151">
        <v>18</v>
      </c>
      <c r="U28" s="152">
        <f>SUM(S28*T28)</f>
        <v>4.8600000000000004E-2</v>
      </c>
    </row>
    <row r="29" spans="1:21" ht="14.25" customHeight="1" thickTop="1" thickBot="1">
      <c r="A29" s="153" t="s">
        <v>59</v>
      </c>
      <c r="B29" s="111"/>
      <c r="C29" s="111" t="s">
        <v>48</v>
      </c>
      <c r="D29" s="111">
        <v>4.0000000000000001E-3</v>
      </c>
      <c r="E29" s="111"/>
      <c r="F29" s="111"/>
      <c r="G29" s="111"/>
      <c r="H29" s="111"/>
      <c r="I29" s="111"/>
      <c r="J29" s="111">
        <v>3.0000000000000001E-3</v>
      </c>
      <c r="K29" s="111">
        <v>3.0000000000000001E-3</v>
      </c>
      <c r="L29" s="111">
        <v>3.0000000000000001E-3</v>
      </c>
      <c r="M29" s="111"/>
      <c r="N29" s="154"/>
      <c r="O29" s="111"/>
      <c r="P29" s="111"/>
      <c r="Q29" s="111"/>
      <c r="R29" s="246">
        <f t="shared" si="0"/>
        <v>1.3000000000000001E-2</v>
      </c>
      <c r="S29" s="239">
        <v>1.2999999999999999E-2</v>
      </c>
      <c r="T29" s="151">
        <v>774.33</v>
      </c>
      <c r="U29" s="152">
        <f>SUM(S29*T29)</f>
        <v>10.06629</v>
      </c>
    </row>
    <row r="30" spans="1:21" ht="14.25" thickTop="1" thickBot="1">
      <c r="A30" s="153" t="s">
        <v>90</v>
      </c>
      <c r="B30" s="111"/>
      <c r="C30" s="111" t="s">
        <v>48</v>
      </c>
      <c r="D30" s="111"/>
      <c r="E30" s="111">
        <v>2E-3</v>
      </c>
      <c r="F30" s="111"/>
      <c r="G30" s="111"/>
      <c r="H30" s="111"/>
      <c r="I30" s="111"/>
      <c r="J30" s="111"/>
      <c r="K30" s="111"/>
      <c r="L30" s="111"/>
      <c r="M30" s="111"/>
      <c r="N30" s="154"/>
      <c r="O30" s="111"/>
      <c r="P30" s="111"/>
      <c r="Q30" s="111"/>
      <c r="R30" s="246">
        <f t="shared" si="0"/>
        <v>2E-3</v>
      </c>
      <c r="S30" s="239">
        <v>2E-3</v>
      </c>
      <c r="T30" s="151">
        <v>400</v>
      </c>
      <c r="U30" s="152">
        <f t="shared" ref="U30:U31" si="2">SUM(S30*T30)</f>
        <v>0.8</v>
      </c>
    </row>
    <row r="31" spans="1:21" ht="14.25" thickTop="1" thickBot="1">
      <c r="A31" s="153" t="s">
        <v>65</v>
      </c>
      <c r="B31" s="111"/>
      <c r="C31" s="111" t="s">
        <v>48</v>
      </c>
      <c r="D31" s="111"/>
      <c r="E31" s="111"/>
      <c r="F31" s="111">
        <v>0.03</v>
      </c>
      <c r="G31" s="111"/>
      <c r="H31" s="111"/>
      <c r="I31" s="111">
        <v>0.02</v>
      </c>
      <c r="J31" s="111"/>
      <c r="K31" s="111"/>
      <c r="L31" s="111">
        <v>8.9999999999999993E-3</v>
      </c>
      <c r="M31" s="111" t="s">
        <v>76</v>
      </c>
      <c r="N31" s="154"/>
      <c r="O31" s="111"/>
      <c r="P31" s="111"/>
      <c r="Q31" s="111"/>
      <c r="R31" s="246">
        <f t="shared" si="0"/>
        <v>5.9000000000000004E-2</v>
      </c>
      <c r="S31" s="239">
        <v>5.8999999999999997E-2</v>
      </c>
      <c r="T31" s="151">
        <v>61.11</v>
      </c>
      <c r="U31" s="152">
        <f t="shared" si="2"/>
        <v>3.6054899999999996</v>
      </c>
    </row>
    <row r="32" spans="1:21" ht="14.25" customHeight="1" thickTop="1" thickBot="1">
      <c r="A32" s="153" t="s">
        <v>190</v>
      </c>
      <c r="B32" s="111"/>
      <c r="C32" s="111" t="s">
        <v>48</v>
      </c>
      <c r="D32" s="111"/>
      <c r="E32" s="111"/>
      <c r="F32" s="111"/>
      <c r="G32" s="111">
        <v>0.02</v>
      </c>
      <c r="H32" s="111"/>
      <c r="I32" s="111"/>
      <c r="J32" s="111"/>
      <c r="K32" s="111"/>
      <c r="L32" s="111"/>
      <c r="M32" s="111"/>
      <c r="N32" s="154"/>
      <c r="O32" s="111"/>
      <c r="P32" s="111"/>
      <c r="Q32" s="111"/>
      <c r="R32" s="246">
        <f t="shared" si="0"/>
        <v>0.02</v>
      </c>
      <c r="S32" s="239">
        <f>SUM(R32*S19)</f>
        <v>0.02</v>
      </c>
      <c r="T32" s="151">
        <v>7</v>
      </c>
      <c r="U32" s="152">
        <f>SUM(S32*T32)</f>
        <v>0.14000000000000001</v>
      </c>
    </row>
    <row r="33" spans="1:21" ht="14.25" thickTop="1" thickBot="1">
      <c r="A33" s="153" t="s">
        <v>57</v>
      </c>
      <c r="B33" s="111"/>
      <c r="C33" s="111" t="s">
        <v>48</v>
      </c>
      <c r="D33" s="111"/>
      <c r="E33" s="111"/>
      <c r="F33" s="111"/>
      <c r="G33" s="111"/>
      <c r="H33" s="111">
        <v>0.03</v>
      </c>
      <c r="I33" s="111"/>
      <c r="J33" s="111"/>
      <c r="K33" s="111"/>
      <c r="L33" s="111"/>
      <c r="M33" s="111"/>
      <c r="N33" s="154"/>
      <c r="O33" s="111"/>
      <c r="P33" s="111"/>
      <c r="Q33" s="111"/>
      <c r="R33" s="246">
        <f t="shared" si="0"/>
        <v>0.03</v>
      </c>
      <c r="S33" s="239">
        <f>SUM(R33*S19)</f>
        <v>0.03</v>
      </c>
      <c r="T33" s="151">
        <v>77.14</v>
      </c>
      <c r="U33" s="152">
        <f>SUM(S33*T33)</f>
        <v>2.3142</v>
      </c>
    </row>
    <row r="34" spans="1:21" ht="14.25" thickTop="1" thickBot="1">
      <c r="A34" s="153" t="s">
        <v>62</v>
      </c>
      <c r="B34" s="111"/>
      <c r="C34" s="111" t="s">
        <v>48</v>
      </c>
      <c r="D34" s="111"/>
      <c r="E34" s="111"/>
      <c r="F34" s="111"/>
      <c r="G34" s="111"/>
      <c r="H34" s="111"/>
      <c r="I34" s="111"/>
      <c r="J34" s="111">
        <v>8.9999999999999993E-3</v>
      </c>
      <c r="K34" s="111"/>
      <c r="L34" s="111"/>
      <c r="M34" s="111"/>
      <c r="N34" s="154"/>
      <c r="O34" s="111"/>
      <c r="P34" s="111"/>
      <c r="Q34" s="111"/>
      <c r="R34" s="246">
        <f t="shared" si="0"/>
        <v>8.9999999999999993E-3</v>
      </c>
      <c r="S34" s="239">
        <f>SUM(R34*S19)</f>
        <v>8.9999999999999993E-3</v>
      </c>
      <c r="T34" s="151">
        <v>70</v>
      </c>
      <c r="U34" s="152">
        <f>SUM(S34*T34)</f>
        <v>0.63</v>
      </c>
    </row>
    <row r="35" spans="1:21" ht="14.25" customHeight="1" thickTop="1" thickBot="1">
      <c r="A35" s="153" t="s">
        <v>140</v>
      </c>
      <c r="B35" s="111"/>
      <c r="C35" s="111" t="s">
        <v>48</v>
      </c>
      <c r="D35" s="111"/>
      <c r="E35" s="111"/>
      <c r="F35" s="111"/>
      <c r="G35" s="111"/>
      <c r="H35" s="111"/>
      <c r="I35" s="111"/>
      <c r="J35" s="111">
        <v>4.0000000000000001E-3</v>
      </c>
      <c r="K35" s="111"/>
      <c r="L35" s="111"/>
      <c r="M35" s="111"/>
      <c r="N35" s="154"/>
      <c r="O35" s="111"/>
      <c r="P35" s="111"/>
      <c r="Q35" s="111"/>
      <c r="R35" s="246">
        <f t="shared" si="0"/>
        <v>4.0000000000000001E-3</v>
      </c>
      <c r="S35" s="239">
        <f>SUM(R35*S19)</f>
        <v>4.0000000000000001E-3</v>
      </c>
      <c r="T35" s="151">
        <v>239.65</v>
      </c>
      <c r="U35" s="152">
        <f>SUM(S35*T35)</f>
        <v>0.95860000000000001</v>
      </c>
    </row>
    <row r="36" spans="1:21" ht="14.25" thickTop="1" thickBot="1">
      <c r="A36" s="153" t="s">
        <v>73</v>
      </c>
      <c r="B36" s="111"/>
      <c r="C36" s="111" t="s">
        <v>48</v>
      </c>
      <c r="D36" s="111"/>
      <c r="E36" s="111"/>
      <c r="F36" s="111"/>
      <c r="G36" s="111"/>
      <c r="H36" s="111"/>
      <c r="I36" s="111"/>
      <c r="J36" s="111">
        <v>3.0000000000000001E-3</v>
      </c>
      <c r="K36" s="111"/>
      <c r="L36" s="111"/>
      <c r="M36" s="111"/>
      <c r="N36" s="154"/>
      <c r="O36" s="111"/>
      <c r="P36" s="111"/>
      <c r="Q36" s="111"/>
      <c r="R36" s="246">
        <f t="shared" si="0"/>
        <v>3.0000000000000001E-3</v>
      </c>
      <c r="S36" s="239">
        <v>3.0000000000000001E-3</v>
      </c>
      <c r="T36" s="151">
        <v>50</v>
      </c>
      <c r="U36" s="152">
        <f>SUM(S36*T36)</f>
        <v>0.15</v>
      </c>
    </row>
    <row r="37" spans="1:21" ht="14.25" thickTop="1" thickBot="1">
      <c r="A37" s="153" t="s">
        <v>133</v>
      </c>
      <c r="B37" s="111"/>
      <c r="C37" s="111" t="s">
        <v>48</v>
      </c>
      <c r="D37" s="111"/>
      <c r="E37" s="111"/>
      <c r="F37" s="111"/>
      <c r="G37" s="111"/>
      <c r="H37" s="111"/>
      <c r="I37" s="111"/>
      <c r="J37" s="111">
        <v>1.2E-2</v>
      </c>
      <c r="K37" s="111"/>
      <c r="L37" s="111"/>
      <c r="M37" s="111"/>
      <c r="N37" s="154"/>
      <c r="O37" s="111"/>
      <c r="P37" s="111"/>
      <c r="Q37" s="111"/>
      <c r="R37" s="246">
        <f t="shared" si="0"/>
        <v>1.2E-2</v>
      </c>
      <c r="S37" s="239">
        <v>1.2E-2</v>
      </c>
      <c r="T37" s="151">
        <v>70</v>
      </c>
      <c r="U37" s="152">
        <v>8.9600000000000009</v>
      </c>
    </row>
    <row r="38" spans="1:21" ht="14.25" customHeight="1" thickTop="1" thickBot="1">
      <c r="A38" s="153" t="s">
        <v>61</v>
      </c>
      <c r="B38" s="111"/>
      <c r="C38" s="111" t="s">
        <v>48</v>
      </c>
      <c r="D38" s="111"/>
      <c r="E38" s="111"/>
      <c r="F38" s="111"/>
      <c r="G38" s="111"/>
      <c r="H38" s="111"/>
      <c r="I38" s="111"/>
      <c r="J38" s="111">
        <v>1.4E-2</v>
      </c>
      <c r="K38" s="111">
        <v>8.8999999999999996E-2</v>
      </c>
      <c r="L38" s="111"/>
      <c r="M38" s="111"/>
      <c r="N38" s="154"/>
      <c r="O38" s="111"/>
      <c r="P38" s="111"/>
      <c r="Q38" s="111"/>
      <c r="R38" s="246">
        <f t="shared" si="0"/>
        <v>0.10299999999999999</v>
      </c>
      <c r="S38" s="239">
        <f>SUM(R38*S19)</f>
        <v>0.10299999999999999</v>
      </c>
      <c r="T38" s="151">
        <v>70</v>
      </c>
      <c r="U38" s="152">
        <f t="shared" ref="U38:U47" si="3">SUM(S38*T38)</f>
        <v>7.21</v>
      </c>
    </row>
    <row r="39" spans="1:21" ht="14.25" thickTop="1" thickBot="1">
      <c r="A39" s="153" t="s">
        <v>91</v>
      </c>
      <c r="B39" s="111"/>
      <c r="C39" s="111" t="s">
        <v>48</v>
      </c>
      <c r="D39" s="111"/>
      <c r="E39" s="111"/>
      <c r="F39" s="111"/>
      <c r="G39" s="111"/>
      <c r="H39" s="111"/>
      <c r="I39" s="111"/>
      <c r="J39" s="111">
        <v>8.9999999999999993E-3</v>
      </c>
      <c r="K39" s="111"/>
      <c r="L39" s="111"/>
      <c r="M39" s="111"/>
      <c r="N39" s="154"/>
      <c r="O39" s="111"/>
      <c r="P39" s="111"/>
      <c r="Q39" s="111"/>
      <c r="R39" s="246">
        <f t="shared" si="0"/>
        <v>8.9999999999999993E-3</v>
      </c>
      <c r="S39" s="239">
        <f>SUM(R39*S19)</f>
        <v>8.9999999999999993E-3</v>
      </c>
      <c r="T39" s="151">
        <v>175</v>
      </c>
      <c r="U39" s="152">
        <f t="shared" si="3"/>
        <v>1.575</v>
      </c>
    </row>
    <row r="40" spans="1:21" ht="14.25" thickTop="1" thickBot="1">
      <c r="A40" s="153" t="s">
        <v>109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>
        <v>6.0000000000000001E-3</v>
      </c>
      <c r="K40" s="111"/>
      <c r="L40" s="111"/>
      <c r="M40" s="111"/>
      <c r="N40" s="154"/>
      <c r="O40" s="111"/>
      <c r="P40" s="111"/>
      <c r="Q40" s="111"/>
      <c r="R40" s="246">
        <f t="shared" si="0"/>
        <v>6.0000000000000001E-3</v>
      </c>
      <c r="S40" s="239">
        <f>SUM(R40*S19)</f>
        <v>6.0000000000000001E-3</v>
      </c>
      <c r="T40" s="151">
        <v>80</v>
      </c>
      <c r="U40" s="152">
        <f t="shared" si="3"/>
        <v>0.48</v>
      </c>
    </row>
    <row r="41" spans="1:21" ht="14.25" thickTop="1" thickBot="1">
      <c r="A41" s="153" t="s">
        <v>152</v>
      </c>
      <c r="B41" s="111"/>
      <c r="C41" s="111" t="s">
        <v>48</v>
      </c>
      <c r="D41" s="111"/>
      <c r="E41" s="111"/>
      <c r="F41" s="111"/>
      <c r="G41" s="111"/>
      <c r="H41" s="111"/>
      <c r="I41" s="111"/>
      <c r="J41" s="111"/>
      <c r="K41" s="111"/>
      <c r="L41" s="111">
        <v>4.4999999999999998E-2</v>
      </c>
      <c r="M41" s="111"/>
      <c r="N41" s="154"/>
      <c r="O41" s="111"/>
      <c r="P41" s="111"/>
      <c r="Q41" s="111"/>
      <c r="R41" s="246">
        <f t="shared" si="0"/>
        <v>4.4999999999999998E-2</v>
      </c>
      <c r="S41" s="239">
        <f>SUM(R41*S19)</f>
        <v>4.4999999999999998E-2</v>
      </c>
      <c r="T41" s="151">
        <v>380</v>
      </c>
      <c r="U41" s="152">
        <f t="shared" si="3"/>
        <v>17.099999999999998</v>
      </c>
    </row>
    <row r="42" spans="1:21" ht="14.25" thickTop="1" thickBot="1">
      <c r="A42" s="153" t="s">
        <v>72</v>
      </c>
      <c r="B42" s="111"/>
      <c r="C42" s="111" t="s">
        <v>48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>
        <v>8.0000000000000002E-3</v>
      </c>
      <c r="N42" s="154"/>
      <c r="O42" s="111"/>
      <c r="P42" s="111"/>
      <c r="Q42" s="111"/>
      <c r="R42" s="246">
        <f t="shared" si="0"/>
        <v>8.0000000000000002E-3</v>
      </c>
      <c r="S42" s="239">
        <f>SUM(R42*S19)</f>
        <v>8.0000000000000002E-3</v>
      </c>
      <c r="T42" s="151">
        <v>150</v>
      </c>
      <c r="U42" s="152">
        <f t="shared" si="3"/>
        <v>1.2</v>
      </c>
    </row>
    <row r="43" spans="1:21" ht="14.25" thickTop="1" thickBot="1">
      <c r="A43" s="247" t="s">
        <v>58</v>
      </c>
      <c r="B43" s="111"/>
      <c r="C43" s="111" t="s">
        <v>48</v>
      </c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54">
        <v>2E-3</v>
      </c>
      <c r="O43" s="111"/>
      <c r="P43" s="111"/>
      <c r="Q43" s="111"/>
      <c r="R43" s="246">
        <f t="shared" si="0"/>
        <v>2E-3</v>
      </c>
      <c r="S43" s="239">
        <f>SUM(R43*S19)</f>
        <v>2E-3</v>
      </c>
      <c r="T43" s="151">
        <v>650</v>
      </c>
      <c r="U43" s="152">
        <f t="shared" si="3"/>
        <v>1.3</v>
      </c>
    </row>
    <row r="44" spans="1:21" ht="14.25" thickTop="1" thickBot="1">
      <c r="A44" s="153" t="s">
        <v>106</v>
      </c>
      <c r="B44" s="111"/>
      <c r="C44" s="111" t="s">
        <v>48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54"/>
      <c r="O44" s="111">
        <v>0.01</v>
      </c>
      <c r="P44" s="111"/>
      <c r="Q44" s="111"/>
      <c r="R44" s="246">
        <f t="shared" si="0"/>
        <v>0.01</v>
      </c>
      <c r="S44" s="239">
        <f>SUM(R44*S19)</f>
        <v>0.01</v>
      </c>
      <c r="T44" s="151">
        <v>180</v>
      </c>
      <c r="U44" s="152">
        <f t="shared" si="3"/>
        <v>1.8</v>
      </c>
    </row>
    <row r="45" spans="1:21" ht="14.25" thickTop="1" thickBot="1">
      <c r="A45" s="153"/>
      <c r="B45" s="111"/>
      <c r="C45" s="111" t="s">
        <v>48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54"/>
      <c r="O45" s="111"/>
      <c r="P45" s="111"/>
      <c r="Q45" s="111"/>
      <c r="R45" s="246">
        <f t="shared" si="0"/>
        <v>0</v>
      </c>
      <c r="S45" s="239">
        <f>SUM(R45*S19)</f>
        <v>0</v>
      </c>
      <c r="T45" s="151"/>
      <c r="U45" s="152">
        <f t="shared" si="3"/>
        <v>0</v>
      </c>
    </row>
    <row r="46" spans="1:21" ht="14.25" thickTop="1" thickBot="1">
      <c r="A46" s="155"/>
      <c r="B46" s="128"/>
      <c r="C46" s="128" t="s">
        <v>48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51"/>
      <c r="O46" s="128"/>
      <c r="P46" s="128"/>
      <c r="Q46" s="128"/>
      <c r="R46" s="246">
        <f t="shared" si="0"/>
        <v>0</v>
      </c>
      <c r="S46" s="239">
        <f>SUM(R46*S19)</f>
        <v>0</v>
      </c>
      <c r="T46" s="151"/>
      <c r="U46" s="152">
        <f t="shared" si="3"/>
        <v>0</v>
      </c>
    </row>
    <row r="47" spans="1:21" ht="14.25" thickTop="1" thickBot="1">
      <c r="A47" s="156"/>
      <c r="B47" s="128"/>
      <c r="C47" s="128" t="s">
        <v>48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51"/>
      <c r="O47" s="128"/>
      <c r="P47" s="128"/>
      <c r="Q47" s="128"/>
      <c r="R47" s="246">
        <f t="shared" si="0"/>
        <v>0</v>
      </c>
      <c r="S47" s="239">
        <f>SUM(R47*S19)</f>
        <v>0</v>
      </c>
      <c r="T47" s="151"/>
      <c r="U47" s="152">
        <f t="shared" si="3"/>
        <v>0</v>
      </c>
    </row>
    <row r="48" spans="1:21" ht="13.5" thickTop="1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157" t="s">
        <v>49</v>
      </c>
      <c r="N48" s="92"/>
      <c r="O48" s="92"/>
      <c r="P48" s="92" t="s">
        <v>50</v>
      </c>
      <c r="Q48" s="92"/>
      <c r="R48" s="92"/>
      <c r="S48" s="92"/>
      <c r="T48" s="92"/>
      <c r="U48" s="152">
        <f>SUM(U25:U47)</f>
        <v>74.310299999999998</v>
      </c>
    </row>
    <row r="49" spans="1:21">
      <c r="A49" s="157" t="s">
        <v>51</v>
      </c>
      <c r="B49" s="92" t="s">
        <v>52</v>
      </c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157" t="s">
        <v>53</v>
      </c>
      <c r="N49" s="92"/>
      <c r="O49" s="92"/>
      <c r="P49" s="92"/>
      <c r="Q49" s="92"/>
      <c r="R49" s="92"/>
      <c r="S49" s="92"/>
      <c r="T49" s="92"/>
      <c r="U49" s="152">
        <f>SUM(U48/S19)</f>
        <v>74.310299999999998</v>
      </c>
    </row>
    <row r="50" spans="1:21">
      <c r="A50" s="157" t="s">
        <v>54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157" t="s">
        <v>55</v>
      </c>
      <c r="N50" s="92"/>
      <c r="O50" s="92"/>
      <c r="P50" s="92" t="s">
        <v>75</v>
      </c>
      <c r="Q50" s="92"/>
      <c r="R50" s="92"/>
      <c r="S50" s="92"/>
      <c r="T50" s="92"/>
      <c r="U50" s="92"/>
    </row>
    <row r="51" spans="1:21">
      <c r="A51" s="157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157" t="s">
        <v>53</v>
      </c>
      <c r="N51" s="92"/>
      <c r="O51" s="92"/>
      <c r="P51" s="92"/>
      <c r="Q51" s="92"/>
      <c r="R51" s="92"/>
      <c r="S51" s="92"/>
      <c r="T51" s="92"/>
      <c r="U51" s="92"/>
    </row>
  </sheetData>
  <mergeCells count="45">
    <mergeCell ref="C18:C22"/>
    <mergeCell ref="A19:A20"/>
    <mergeCell ref="B19:B20"/>
    <mergeCell ref="N18:Q19"/>
    <mergeCell ref="M20:M22"/>
    <mergeCell ref="N20:N22"/>
    <mergeCell ref="O20:O22"/>
    <mergeCell ref="P20:P22"/>
    <mergeCell ref="Q20:Q22"/>
    <mergeCell ref="J7:K7"/>
    <mergeCell ref="B8:C8"/>
    <mergeCell ref="D8:E8"/>
    <mergeCell ref="F8:G8"/>
    <mergeCell ref="H8:I8"/>
    <mergeCell ref="J8:K8"/>
    <mergeCell ref="T1:U1"/>
    <mergeCell ref="T2:U2"/>
    <mergeCell ref="A6:C6"/>
    <mergeCell ref="D6:E6"/>
    <mergeCell ref="F6:G6"/>
    <mergeCell ref="H6:I6"/>
    <mergeCell ref="B10:C10"/>
    <mergeCell ref="H10:I10"/>
    <mergeCell ref="R17:T17"/>
    <mergeCell ref="D18:H19"/>
    <mergeCell ref="I18:M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B9:C9"/>
    <mergeCell ref="D9:E9"/>
    <mergeCell ref="F9:G9"/>
    <mergeCell ref="H9:I9"/>
    <mergeCell ref="A7:C7"/>
    <mergeCell ref="D7:E7"/>
    <mergeCell ref="F7:G7"/>
    <mergeCell ref="H7:I7"/>
  </mergeCells>
  <pageMargins left="0.19685039370078741" right="0.19685039370078741" top="0.19685039370078741" bottom="0" header="0.11811023622047245" footer="0"/>
  <pageSetup paperSize="9" scale="80" firstPageNumber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52"/>
  <sheetViews>
    <sheetView topLeftCell="A29" zoomScalePageLayoutView="60" workbookViewId="0">
      <selection activeCell="K40" sqref="K40"/>
    </sheetView>
  </sheetViews>
  <sheetFormatPr defaultRowHeight="12.75"/>
  <cols>
    <col min="1" max="1" width="18.85546875" style="2" customWidth="1"/>
    <col min="2" max="2" width="5.140625" style="2" customWidth="1"/>
    <col min="3" max="3" width="4.7109375" style="2" customWidth="1"/>
    <col min="4" max="4" width="8.28515625" style="2" customWidth="1"/>
    <col min="5" max="5" width="9.140625" style="2" customWidth="1"/>
    <col min="6" max="6" width="7.7109375" style="2" customWidth="1"/>
    <col min="7" max="7" width="5.85546875" style="2" customWidth="1"/>
    <col min="8" max="8" width="7" style="2" customWidth="1"/>
    <col min="9" max="9" width="7.7109375" style="2" customWidth="1"/>
    <col min="10" max="10" width="8.7109375" style="2" customWidth="1"/>
    <col min="11" max="11" width="8.28515625" style="2" customWidth="1"/>
    <col min="12" max="12" width="7.5703125" style="2" customWidth="1"/>
    <col min="13" max="13" width="6.7109375" style="2" customWidth="1"/>
    <col min="14" max="14" width="6.42578125" style="2" customWidth="1"/>
    <col min="15" max="15" width="8.28515625" style="2" customWidth="1"/>
    <col min="16" max="16" width="6.140625" style="2" customWidth="1"/>
    <col min="17" max="17" width="5.85546875" style="2" customWidth="1"/>
    <col min="18" max="18" width="6.42578125" style="2" customWidth="1"/>
    <col min="19" max="1025" width="10.42578125" style="2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82" t="s">
        <v>1</v>
      </c>
      <c r="U1" s="282"/>
    </row>
    <row r="2" spans="1:21">
      <c r="A2" s="3" t="s">
        <v>2</v>
      </c>
      <c r="B2" s="3"/>
      <c r="C2" s="3"/>
      <c r="D2" s="3" t="s">
        <v>93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83" t="s">
        <v>3</v>
      </c>
      <c r="U2" s="283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7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84" t="s">
        <v>6</v>
      </c>
      <c r="B6" s="284"/>
      <c r="C6" s="284"/>
      <c r="D6" s="276" t="s">
        <v>7</v>
      </c>
      <c r="E6" s="276"/>
      <c r="F6" s="276" t="s">
        <v>8</v>
      </c>
      <c r="G6" s="276"/>
      <c r="H6" s="276" t="s">
        <v>9</v>
      </c>
      <c r="I6" s="276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74" t="s">
        <v>83</v>
      </c>
      <c r="B7" s="274"/>
      <c r="C7" s="274"/>
      <c r="D7" s="275" t="s">
        <v>11</v>
      </c>
      <c r="E7" s="275"/>
      <c r="F7" s="275" t="s">
        <v>12</v>
      </c>
      <c r="G7" s="275"/>
      <c r="H7" s="275" t="s">
        <v>13</v>
      </c>
      <c r="I7" s="275"/>
      <c r="J7" s="275" t="s">
        <v>14</v>
      </c>
      <c r="K7" s="275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76" t="s">
        <v>16</v>
      </c>
      <c r="C8" s="276"/>
      <c r="D8" s="275" t="s">
        <v>17</v>
      </c>
      <c r="E8" s="275"/>
      <c r="F8" s="275" t="s">
        <v>18</v>
      </c>
      <c r="G8" s="275"/>
      <c r="H8" s="275" t="s">
        <v>19</v>
      </c>
      <c r="I8" s="275"/>
      <c r="J8" s="275" t="s">
        <v>20</v>
      </c>
      <c r="K8" s="275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75" t="s">
        <v>22</v>
      </c>
      <c r="C9" s="275"/>
      <c r="D9" s="275" t="s">
        <v>23</v>
      </c>
      <c r="E9" s="275"/>
      <c r="F9" s="275" t="s">
        <v>24</v>
      </c>
      <c r="G9" s="275"/>
      <c r="H9" s="275" t="s">
        <v>25</v>
      </c>
      <c r="I9" s="275"/>
      <c r="J9" s="18"/>
      <c r="K9" s="3"/>
      <c r="L9" s="79"/>
      <c r="M9" s="4"/>
      <c r="N9" s="4"/>
      <c r="O9" s="5" t="s">
        <v>174</v>
      </c>
      <c r="P9" s="5"/>
      <c r="Q9" s="4"/>
      <c r="R9" s="5"/>
      <c r="S9" s="5"/>
      <c r="T9" s="9"/>
      <c r="U9" s="10"/>
    </row>
    <row r="10" spans="1:21" ht="13.5" thickBot="1">
      <c r="A10" s="19"/>
      <c r="B10" s="277" t="s">
        <v>26</v>
      </c>
      <c r="C10" s="277"/>
      <c r="D10" s="20"/>
      <c r="E10" s="21"/>
      <c r="F10" s="3"/>
      <c r="G10" s="3"/>
      <c r="H10" s="277" t="s">
        <v>23</v>
      </c>
      <c r="I10" s="277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 t="s">
        <v>101</v>
      </c>
      <c r="F12" s="33"/>
      <c r="G12" s="33">
        <v>1</v>
      </c>
      <c r="H12" s="33"/>
      <c r="I12" s="33" t="s">
        <v>101</v>
      </c>
      <c r="J12" s="35"/>
      <c r="K12" s="238">
        <f>SUM(U50)</f>
        <v>91.567610000000002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76" t="s">
        <v>33</v>
      </c>
      <c r="S17" s="276"/>
      <c r="T17" s="276"/>
      <c r="U17" s="16"/>
    </row>
    <row r="18" spans="1:21" ht="15.75" customHeight="1">
      <c r="A18" s="16"/>
      <c r="B18" s="52"/>
      <c r="C18" s="280" t="s">
        <v>86</v>
      </c>
      <c r="D18" s="279" t="s">
        <v>35</v>
      </c>
      <c r="E18" s="279"/>
      <c r="F18" s="279"/>
      <c r="G18" s="279"/>
      <c r="H18" s="279"/>
      <c r="I18" s="279" t="s">
        <v>36</v>
      </c>
      <c r="J18" s="279"/>
      <c r="K18" s="279"/>
      <c r="L18" s="279"/>
      <c r="M18" s="279"/>
      <c r="N18" s="279" t="s">
        <v>37</v>
      </c>
      <c r="O18" s="279"/>
      <c r="P18" s="279"/>
      <c r="Q18" s="279"/>
      <c r="R18" s="277" t="s">
        <v>38</v>
      </c>
      <c r="S18" s="277"/>
      <c r="T18" s="277"/>
      <c r="U18" s="17"/>
    </row>
    <row r="19" spans="1:21" ht="15" customHeight="1">
      <c r="A19" s="17"/>
      <c r="B19" s="53"/>
      <c r="C19" s="281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85" t="s">
        <v>40</v>
      </c>
      <c r="S19" s="54">
        <v>1</v>
      </c>
      <c r="T19" s="54" t="s">
        <v>41</v>
      </c>
      <c r="U19" s="54" t="s">
        <v>42</v>
      </c>
    </row>
    <row r="20" spans="1:21" ht="12.75" customHeight="1">
      <c r="A20" s="17" t="s">
        <v>43</v>
      </c>
      <c r="B20" s="53" t="s">
        <v>44</v>
      </c>
      <c r="C20" s="281"/>
      <c r="D20" s="278" t="s">
        <v>194</v>
      </c>
      <c r="E20" s="278" t="s">
        <v>114</v>
      </c>
      <c r="F20" s="278" t="s">
        <v>184</v>
      </c>
      <c r="G20" s="278"/>
      <c r="H20" s="278"/>
      <c r="I20" s="278"/>
      <c r="J20" s="278" t="s">
        <v>153</v>
      </c>
      <c r="K20" s="278" t="s">
        <v>154</v>
      </c>
      <c r="L20" s="278" t="s">
        <v>185</v>
      </c>
      <c r="M20" s="278" t="s">
        <v>155</v>
      </c>
      <c r="N20" s="278" t="s">
        <v>192</v>
      </c>
      <c r="O20" s="278" t="s">
        <v>156</v>
      </c>
      <c r="P20" s="278"/>
      <c r="Q20" s="278"/>
      <c r="R20" s="285"/>
      <c r="S20" s="55"/>
      <c r="T20" s="4"/>
      <c r="U20" s="5"/>
    </row>
    <row r="21" spans="1:21" ht="23.25" customHeight="1">
      <c r="A21" s="17"/>
      <c r="B21" s="53"/>
      <c r="C21" s="281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52"/>
      <c r="S21" s="6"/>
      <c r="T21" s="4"/>
      <c r="U21" s="5"/>
    </row>
    <row r="22" spans="1:21" ht="17.25" customHeight="1">
      <c r="A22" s="56"/>
      <c r="B22" s="57"/>
      <c r="C22" s="281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>
      <c r="A24" s="84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85"/>
      <c r="O24" s="15"/>
      <c r="P24" s="15"/>
      <c r="Q24" s="15"/>
      <c r="R24" s="86">
        <f>SUM(G24:Q24)</f>
        <v>0</v>
      </c>
      <c r="S24" s="87">
        <f>SUM(R24*S19)</f>
        <v>0</v>
      </c>
      <c r="T24" s="85"/>
      <c r="U24" s="88">
        <f>SUM(R24*S24)</f>
        <v>0</v>
      </c>
    </row>
    <row r="25" spans="1:21">
      <c r="A25" s="90" t="s">
        <v>88</v>
      </c>
      <c r="B25" s="68"/>
      <c r="C25" s="68" t="s">
        <v>48</v>
      </c>
      <c r="D25" s="68">
        <v>8.4000000000000005E-2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6">
        <f t="shared" ref="R25:R48" si="0">SUM(D25:Q25)</f>
        <v>8.4000000000000005E-2</v>
      </c>
      <c r="S25" s="91">
        <v>8.4000000000000005E-2</v>
      </c>
      <c r="T25" s="68">
        <v>364.61</v>
      </c>
      <c r="U25" s="69">
        <f t="shared" ref="U25:U26" si="1">SUM(S25*T25)</f>
        <v>30.627240000000004</v>
      </c>
    </row>
    <row r="26" spans="1:21">
      <c r="A26" s="90" t="s">
        <v>60</v>
      </c>
      <c r="B26" s="68"/>
      <c r="C26" s="68" t="s">
        <v>48</v>
      </c>
      <c r="D26" s="68">
        <v>0.01</v>
      </c>
      <c r="E26" s="68">
        <v>1.7999999999999999E-2</v>
      </c>
      <c r="F26" s="68"/>
      <c r="G26" s="68"/>
      <c r="H26" s="68"/>
      <c r="I26" s="68"/>
      <c r="J26" s="68"/>
      <c r="K26" s="68"/>
      <c r="L26" s="68">
        <v>1.1299999999999999E-3</v>
      </c>
      <c r="M26" s="68"/>
      <c r="N26" s="68">
        <v>0.01</v>
      </c>
      <c r="O26" s="68">
        <v>3.0000000000000001E-3</v>
      </c>
      <c r="P26" s="68"/>
      <c r="Q26" s="68"/>
      <c r="R26" s="76">
        <f t="shared" si="0"/>
        <v>4.2130000000000001E-2</v>
      </c>
      <c r="S26" s="91">
        <v>3.2000000000000001E-2</v>
      </c>
      <c r="T26" s="68">
        <v>90</v>
      </c>
      <c r="U26" s="69">
        <f t="shared" si="1"/>
        <v>2.88</v>
      </c>
    </row>
    <row r="27" spans="1:21">
      <c r="A27" s="90" t="s">
        <v>121</v>
      </c>
      <c r="B27" s="68"/>
      <c r="C27" s="68" t="s">
        <v>48</v>
      </c>
      <c r="D27" s="68">
        <v>5.0000000000000001E-3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>
        <v>6.0000000000000001E-3</v>
      </c>
      <c r="P27" s="68"/>
      <c r="Q27" s="68"/>
      <c r="R27" s="76">
        <f t="shared" si="0"/>
        <v>1.0999999999999999E-2</v>
      </c>
      <c r="S27" s="91">
        <v>1.0999999999999999E-2</v>
      </c>
      <c r="T27" s="68">
        <v>7</v>
      </c>
      <c r="U27" s="69">
        <f>SUM(S27*T27)</f>
        <v>7.6999999999999999E-2</v>
      </c>
    </row>
    <row r="28" spans="1:21">
      <c r="A28" s="90" t="s">
        <v>73</v>
      </c>
      <c r="B28" s="68"/>
      <c r="C28" s="68" t="s">
        <v>48</v>
      </c>
      <c r="D28" s="68">
        <v>0.01</v>
      </c>
      <c r="E28" s="68"/>
      <c r="F28" s="68"/>
      <c r="G28" s="68"/>
      <c r="H28" s="68"/>
      <c r="I28" s="68"/>
      <c r="J28" s="68"/>
      <c r="K28" s="68">
        <v>2E-3</v>
      </c>
      <c r="L28" s="68"/>
      <c r="M28" s="68"/>
      <c r="N28" s="68"/>
      <c r="O28" s="68">
        <v>1.7399999999999999E-2</v>
      </c>
      <c r="P28" s="68"/>
      <c r="Q28" s="68"/>
      <c r="R28" s="76">
        <f t="shared" si="0"/>
        <v>2.9399999999999999E-2</v>
      </c>
      <c r="S28" s="91">
        <v>2.9000000000000001E-2</v>
      </c>
      <c r="T28" s="68">
        <v>50</v>
      </c>
      <c r="U28" s="69">
        <f>SUM(S28*T28)</f>
        <v>1.4500000000000002</v>
      </c>
    </row>
    <row r="29" spans="1:21">
      <c r="A29" s="90" t="s">
        <v>140</v>
      </c>
      <c r="B29" s="68"/>
      <c r="C29" s="68" t="s">
        <v>48</v>
      </c>
      <c r="D29" s="68">
        <v>6.0000000000000001E-3</v>
      </c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76">
        <f t="shared" si="0"/>
        <v>6.0000000000000001E-3</v>
      </c>
      <c r="S29" s="91">
        <v>6.0000000000000001E-3</v>
      </c>
      <c r="T29" s="68">
        <v>239.65</v>
      </c>
      <c r="U29" s="69">
        <f>SUM(S29*T29)</f>
        <v>1.4379</v>
      </c>
    </row>
    <row r="30" spans="1:21">
      <c r="A30" s="90" t="s">
        <v>110</v>
      </c>
      <c r="B30" s="68"/>
      <c r="C30" s="68" t="s">
        <v>48</v>
      </c>
      <c r="D30" s="68">
        <v>2E-3</v>
      </c>
      <c r="E30" s="68"/>
      <c r="F30" s="68"/>
      <c r="G30" s="68"/>
      <c r="H30" s="68"/>
      <c r="I30" s="68"/>
      <c r="J30" s="68">
        <v>3.0000000000000001E-3</v>
      </c>
      <c r="K30" s="68">
        <v>8.0000000000000002E-3</v>
      </c>
      <c r="L30" s="68"/>
      <c r="M30" s="68"/>
      <c r="N30" s="68"/>
      <c r="O30" s="68"/>
      <c r="P30" s="68"/>
      <c r="Q30" s="68"/>
      <c r="R30" s="76">
        <f t="shared" si="0"/>
        <v>1.3000000000000001E-2</v>
      </c>
      <c r="S30" s="91">
        <v>1.2999999999999999E-2</v>
      </c>
      <c r="T30" s="68">
        <v>160</v>
      </c>
      <c r="U30" s="69">
        <f t="shared" ref="U30:U31" si="2">SUM(S30*T30)</f>
        <v>2.08</v>
      </c>
    </row>
    <row r="31" spans="1:21">
      <c r="A31" s="231" t="s">
        <v>122</v>
      </c>
      <c r="B31" s="68"/>
      <c r="C31" s="68" t="s">
        <v>48</v>
      </c>
      <c r="D31" s="68">
        <v>2E-3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76">
        <f t="shared" si="0"/>
        <v>2E-3</v>
      </c>
      <c r="S31" s="91">
        <v>2E-3</v>
      </c>
      <c r="T31" s="68">
        <v>100</v>
      </c>
      <c r="U31" s="69">
        <f t="shared" si="2"/>
        <v>0.2</v>
      </c>
    </row>
    <row r="32" spans="1:21">
      <c r="A32" s="90" t="s">
        <v>66</v>
      </c>
      <c r="B32" s="68"/>
      <c r="C32" s="68" t="s">
        <v>48</v>
      </c>
      <c r="D32" s="68">
        <v>5.9999999999999995E-4</v>
      </c>
      <c r="E32" s="68"/>
      <c r="F32" s="68"/>
      <c r="G32" s="68"/>
      <c r="H32" s="68"/>
      <c r="I32" s="68"/>
      <c r="J32" s="68">
        <v>8.0000000000000004E-4</v>
      </c>
      <c r="K32" s="68">
        <v>1E-3</v>
      </c>
      <c r="L32" s="68"/>
      <c r="M32" s="68"/>
      <c r="N32" s="68"/>
      <c r="O32" s="68">
        <v>2.0000000000000001E-4</v>
      </c>
      <c r="P32" s="68"/>
      <c r="Q32" s="68"/>
      <c r="R32" s="76">
        <f t="shared" si="0"/>
        <v>2.6000000000000003E-3</v>
      </c>
      <c r="S32" s="91">
        <v>3.0000000000000001E-3</v>
      </c>
      <c r="T32" s="68">
        <v>18</v>
      </c>
      <c r="U32" s="69">
        <f>SUM(S32*T32)</f>
        <v>5.3999999999999999E-2</v>
      </c>
    </row>
    <row r="33" spans="1:21">
      <c r="A33" s="90" t="s">
        <v>56</v>
      </c>
      <c r="B33" s="68"/>
      <c r="C33" s="68" t="s">
        <v>48</v>
      </c>
      <c r="D33" s="68"/>
      <c r="E33" s="68">
        <v>5.0000000000000001E-3</v>
      </c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76">
        <f t="shared" si="0"/>
        <v>5.0000000000000001E-3</v>
      </c>
      <c r="S33" s="91">
        <v>5.0000000000000001E-3</v>
      </c>
      <c r="T33" s="68">
        <v>500</v>
      </c>
      <c r="U33" s="69">
        <f>SUM(S33*T33)</f>
        <v>2.5</v>
      </c>
    </row>
    <row r="34" spans="1:21">
      <c r="A34" s="90" t="s">
        <v>71</v>
      </c>
      <c r="B34" s="68"/>
      <c r="C34" s="68" t="s">
        <v>48</v>
      </c>
      <c r="D34" s="68"/>
      <c r="E34" s="68">
        <v>0.09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76">
        <f t="shared" si="0"/>
        <v>0.09</v>
      </c>
      <c r="S34" s="91">
        <f>SUM(R34*S19)</f>
        <v>0.09</v>
      </c>
      <c r="T34" s="68">
        <v>61.92</v>
      </c>
      <c r="U34" s="69">
        <f>SUM(S34*T34)</f>
        <v>5.5728</v>
      </c>
    </row>
    <row r="35" spans="1:21">
      <c r="A35" s="90" t="s">
        <v>65</v>
      </c>
      <c r="B35" s="68"/>
      <c r="C35" s="68" t="s">
        <v>48</v>
      </c>
      <c r="D35" s="68"/>
      <c r="E35" s="68"/>
      <c r="F35" s="68">
        <v>0.02</v>
      </c>
      <c r="G35" s="68"/>
      <c r="H35" s="68"/>
      <c r="I35" s="68"/>
      <c r="J35" s="68"/>
      <c r="K35" s="68"/>
      <c r="L35" s="68"/>
      <c r="M35" s="68">
        <v>0.03</v>
      </c>
      <c r="N35" s="68"/>
      <c r="O35" s="68"/>
      <c r="P35" s="68"/>
      <c r="Q35" s="68"/>
      <c r="R35" s="76">
        <f t="shared" si="0"/>
        <v>0.05</v>
      </c>
      <c r="S35" s="91">
        <f>SUM(R35*S19)</f>
        <v>0.05</v>
      </c>
      <c r="T35" s="68">
        <v>61.11</v>
      </c>
      <c r="U35" s="69">
        <f>SUM(S35*T35)</f>
        <v>3.0555000000000003</v>
      </c>
    </row>
    <row r="36" spans="1:21">
      <c r="A36" s="90" t="s">
        <v>82</v>
      </c>
      <c r="B36" s="68"/>
      <c r="C36" s="68" t="s">
        <v>48</v>
      </c>
      <c r="D36" s="68"/>
      <c r="E36" s="68"/>
      <c r="F36" s="68" t="s">
        <v>76</v>
      </c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76">
        <f t="shared" si="0"/>
        <v>0</v>
      </c>
      <c r="S36" s="91">
        <v>0</v>
      </c>
      <c r="T36" s="68">
        <v>700</v>
      </c>
      <c r="U36" s="69">
        <f>SUM(S36*T36)</f>
        <v>0</v>
      </c>
    </row>
    <row r="37" spans="1:21" ht="12.75" customHeight="1">
      <c r="A37" s="90" t="s">
        <v>64</v>
      </c>
      <c r="B37" s="68"/>
      <c r="C37" s="68" t="s">
        <v>48</v>
      </c>
      <c r="D37" s="68"/>
      <c r="E37" s="68"/>
      <c r="F37" s="68"/>
      <c r="G37" s="68"/>
      <c r="H37" s="68"/>
      <c r="I37" s="68"/>
      <c r="J37" s="68">
        <v>1.2E-2</v>
      </c>
      <c r="K37" s="68"/>
      <c r="L37" s="68"/>
      <c r="M37" s="68"/>
      <c r="N37" s="68"/>
      <c r="O37" s="68"/>
      <c r="P37" s="68"/>
      <c r="Q37" s="68"/>
      <c r="R37" s="76">
        <f t="shared" si="0"/>
        <v>1.2E-2</v>
      </c>
      <c r="S37" s="91">
        <f>SUM(R37*S19)</f>
        <v>1.2E-2</v>
      </c>
      <c r="T37" s="68">
        <v>60</v>
      </c>
      <c r="U37" s="69">
        <f t="shared" ref="U37:U48" si="3">SUM(S37*T37)</f>
        <v>0.72</v>
      </c>
    </row>
    <row r="38" spans="1:21">
      <c r="A38" s="90" t="s">
        <v>62</v>
      </c>
      <c r="B38" s="68"/>
      <c r="C38" s="68" t="s">
        <v>48</v>
      </c>
      <c r="D38" s="68"/>
      <c r="E38" s="68"/>
      <c r="F38" s="68"/>
      <c r="G38" s="68"/>
      <c r="H38" s="68"/>
      <c r="I38" s="68"/>
      <c r="J38" s="68">
        <v>7.0000000000000001E-3</v>
      </c>
      <c r="K38" s="68">
        <v>1.2999999999999999E-2</v>
      </c>
      <c r="L38" s="68"/>
      <c r="M38" s="68"/>
      <c r="N38" s="68"/>
      <c r="O38" s="68"/>
      <c r="P38" s="68"/>
      <c r="Q38" s="68"/>
      <c r="R38" s="76">
        <f t="shared" si="0"/>
        <v>0.02</v>
      </c>
      <c r="S38" s="91">
        <f>SUM(R38*S19)</f>
        <v>0.02</v>
      </c>
      <c r="T38" s="68">
        <v>80</v>
      </c>
      <c r="U38" s="69">
        <f t="shared" si="3"/>
        <v>1.6</v>
      </c>
    </row>
    <row r="39" spans="1:21">
      <c r="A39" s="90" t="s">
        <v>109</v>
      </c>
      <c r="B39" s="68"/>
      <c r="C39" s="68" t="s">
        <v>48</v>
      </c>
      <c r="D39" s="68"/>
      <c r="E39" s="68"/>
      <c r="F39" s="68"/>
      <c r="G39" s="68"/>
      <c r="H39" s="68"/>
      <c r="I39" s="68"/>
      <c r="J39" s="68">
        <v>4.0000000000000001E-3</v>
      </c>
      <c r="K39" s="68">
        <v>0.01</v>
      </c>
      <c r="L39" s="68"/>
      <c r="M39" s="68"/>
      <c r="N39" s="68"/>
      <c r="O39" s="68"/>
      <c r="P39" s="68"/>
      <c r="Q39" s="68"/>
      <c r="R39" s="76">
        <f t="shared" si="0"/>
        <v>1.4E-2</v>
      </c>
      <c r="S39" s="91">
        <v>1.4E-2</v>
      </c>
      <c r="T39" s="68">
        <v>80</v>
      </c>
      <c r="U39" s="69">
        <f t="shared" si="3"/>
        <v>1.1200000000000001</v>
      </c>
    </row>
    <row r="40" spans="1:21">
      <c r="A40" s="90" t="s">
        <v>171</v>
      </c>
      <c r="B40" s="68"/>
      <c r="C40" s="68" t="s">
        <v>48</v>
      </c>
      <c r="D40" s="68"/>
      <c r="E40" s="68"/>
      <c r="F40" s="68"/>
      <c r="G40" s="68"/>
      <c r="H40" s="68"/>
      <c r="I40" s="68"/>
      <c r="J40" s="68"/>
      <c r="K40" s="68">
        <v>8.3000000000000004E-2</v>
      </c>
      <c r="L40" s="68"/>
      <c r="M40" s="68"/>
      <c r="N40" s="68"/>
      <c r="O40" s="68"/>
      <c r="P40" s="68"/>
      <c r="Q40" s="68"/>
      <c r="R40" s="76">
        <f t="shared" si="0"/>
        <v>8.3000000000000004E-2</v>
      </c>
      <c r="S40" s="91">
        <v>8.3000000000000004E-2</v>
      </c>
      <c r="T40" s="68">
        <v>210</v>
      </c>
      <c r="U40" s="69">
        <f t="shared" si="3"/>
        <v>17.43</v>
      </c>
    </row>
    <row r="41" spans="1:21">
      <c r="A41" s="90" t="s">
        <v>61</v>
      </c>
      <c r="B41" s="68"/>
      <c r="C41" s="68" t="s">
        <v>48</v>
      </c>
      <c r="D41" s="68"/>
      <c r="E41" s="68"/>
      <c r="F41" s="68"/>
      <c r="G41" s="68"/>
      <c r="H41" s="68"/>
      <c r="I41" s="68"/>
      <c r="J41" s="68"/>
      <c r="K41" s="68">
        <v>8.5999999999999993E-2</v>
      </c>
      <c r="L41" s="68"/>
      <c r="M41" s="68"/>
      <c r="N41" s="68"/>
      <c r="O41" s="68"/>
      <c r="P41" s="68"/>
      <c r="Q41" s="68"/>
      <c r="R41" s="76">
        <f t="shared" si="0"/>
        <v>8.5999999999999993E-2</v>
      </c>
      <c r="S41" s="91">
        <v>8.5999999999999993E-2</v>
      </c>
      <c r="T41" s="68">
        <v>70</v>
      </c>
      <c r="U41" s="69">
        <f t="shared" si="3"/>
        <v>6.02</v>
      </c>
    </row>
    <row r="42" spans="1:21">
      <c r="A42" s="232" t="s">
        <v>72</v>
      </c>
      <c r="B42" s="68"/>
      <c r="C42" s="68" t="s">
        <v>48</v>
      </c>
      <c r="D42" s="68"/>
      <c r="E42" s="68"/>
      <c r="F42" s="68"/>
      <c r="G42" s="68"/>
      <c r="H42" s="68"/>
      <c r="I42" s="68"/>
      <c r="J42" s="68"/>
      <c r="K42" s="68"/>
      <c r="L42" s="68">
        <v>8.0000000000000002E-3</v>
      </c>
      <c r="M42" s="68"/>
      <c r="N42" s="68"/>
      <c r="O42" s="68"/>
      <c r="P42" s="68"/>
      <c r="Q42" s="68"/>
      <c r="R42" s="76">
        <f t="shared" si="0"/>
        <v>8.0000000000000002E-3</v>
      </c>
      <c r="S42" s="91">
        <v>8.0000000000000002E-3</v>
      </c>
      <c r="T42" s="68">
        <v>150</v>
      </c>
      <c r="U42" s="69">
        <f t="shared" si="3"/>
        <v>1.2</v>
      </c>
    </row>
    <row r="43" spans="1:21">
      <c r="A43" s="90" t="s">
        <v>57</v>
      </c>
      <c r="B43" s="68"/>
      <c r="C43" s="68" t="s">
        <v>48</v>
      </c>
      <c r="D43" s="68"/>
      <c r="E43" s="68"/>
      <c r="F43" s="68"/>
      <c r="G43" s="68"/>
      <c r="H43" s="68"/>
      <c r="I43" s="68"/>
      <c r="J43" s="68"/>
      <c r="K43" s="68"/>
      <c r="L43" s="68"/>
      <c r="M43" s="68">
        <v>0.03</v>
      </c>
      <c r="N43" s="68"/>
      <c r="O43" s="68"/>
      <c r="P43" s="68"/>
      <c r="Q43" s="68"/>
      <c r="R43" s="76">
        <f t="shared" si="0"/>
        <v>0.03</v>
      </c>
      <c r="S43" s="91">
        <v>0.03</v>
      </c>
      <c r="T43" s="68">
        <v>77.14</v>
      </c>
      <c r="U43" s="69">
        <f t="shared" si="3"/>
        <v>2.3142</v>
      </c>
    </row>
    <row r="44" spans="1:21">
      <c r="A44" s="90" t="s">
        <v>192</v>
      </c>
      <c r="B44" s="68"/>
      <c r="C44" s="68" t="s">
        <v>48</v>
      </c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>
        <v>0.03</v>
      </c>
      <c r="O44" s="68"/>
      <c r="P44" s="68"/>
      <c r="Q44" s="68"/>
      <c r="R44" s="76">
        <f t="shared" si="0"/>
        <v>0.03</v>
      </c>
      <c r="S44" s="91">
        <f>SUM(R44*S19)</f>
        <v>0.03</v>
      </c>
      <c r="T44" s="68">
        <v>125</v>
      </c>
      <c r="U44" s="69">
        <f t="shared" si="3"/>
        <v>3.75</v>
      </c>
    </row>
    <row r="45" spans="1:21">
      <c r="A45" s="90" t="s">
        <v>59</v>
      </c>
      <c r="B45" s="68"/>
      <c r="C45" s="68" t="s">
        <v>48</v>
      </c>
      <c r="D45" s="68"/>
      <c r="E45" s="68"/>
      <c r="F45" s="68">
        <v>5.0000000000000001E-3</v>
      </c>
      <c r="G45" s="68"/>
      <c r="H45" s="68"/>
      <c r="I45" s="68"/>
      <c r="J45" s="68"/>
      <c r="K45" s="68"/>
      <c r="L45" s="68"/>
      <c r="M45" s="68"/>
      <c r="N45" s="68"/>
      <c r="O45" s="68">
        <v>4.0000000000000001E-3</v>
      </c>
      <c r="P45" s="68"/>
      <c r="Q45" s="68"/>
      <c r="R45" s="76">
        <f t="shared" si="0"/>
        <v>9.0000000000000011E-3</v>
      </c>
      <c r="S45" s="91">
        <v>8.9999999999999993E-3</v>
      </c>
      <c r="T45" s="68">
        <v>774.33</v>
      </c>
      <c r="U45" s="69">
        <f t="shared" si="3"/>
        <v>6.9689699999999997</v>
      </c>
    </row>
    <row r="46" spans="1:21">
      <c r="A46" s="90" t="s">
        <v>63</v>
      </c>
      <c r="B46" s="68"/>
      <c r="C46" s="68" t="s">
        <v>48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>
        <v>3.0000000000000001E-3</v>
      </c>
      <c r="P46" s="68"/>
      <c r="Q46" s="68"/>
      <c r="R46" s="76">
        <v>2.5000000000000001E-3</v>
      </c>
      <c r="S46" s="91">
        <v>3.0000000000000001E-3</v>
      </c>
      <c r="T46" s="68">
        <v>170</v>
      </c>
      <c r="U46" s="69">
        <f t="shared" si="3"/>
        <v>0.51</v>
      </c>
    </row>
    <row r="47" spans="1:21">
      <c r="A47" s="90"/>
      <c r="B47" s="68"/>
      <c r="C47" s="68" t="s">
        <v>48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76">
        <f t="shared" si="0"/>
        <v>0</v>
      </c>
      <c r="S47" s="91">
        <f>SUM(R47*S18)</f>
        <v>0</v>
      </c>
      <c r="T47" s="68"/>
      <c r="U47" s="69">
        <f t="shared" si="3"/>
        <v>0</v>
      </c>
    </row>
    <row r="48" spans="1:21">
      <c r="A48" s="90"/>
      <c r="B48" s="68"/>
      <c r="C48" s="68" t="s">
        <v>48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76">
        <f t="shared" si="0"/>
        <v>0</v>
      </c>
      <c r="S48" s="91">
        <f>SUM(R48*S19)</f>
        <v>0</v>
      </c>
      <c r="T48" s="68"/>
      <c r="U48" s="69">
        <f t="shared" si="3"/>
        <v>0</v>
      </c>
    </row>
    <row r="49" spans="1: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49</v>
      </c>
      <c r="N49" s="5"/>
      <c r="O49" s="5"/>
      <c r="P49" s="5" t="s">
        <v>50</v>
      </c>
      <c r="Q49" s="5"/>
      <c r="R49" s="5"/>
      <c r="S49" s="5"/>
      <c r="T49" s="5"/>
      <c r="U49" s="89">
        <f>SUM(U25:U48)</f>
        <v>91.567610000000002</v>
      </c>
    </row>
    <row r="50" spans="1:21">
      <c r="A50" s="75" t="s">
        <v>51</v>
      </c>
      <c r="B50" s="5" t="s">
        <v>52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53</v>
      </c>
      <c r="N50" s="5"/>
      <c r="O50" s="5"/>
      <c r="P50" s="5"/>
      <c r="Q50" s="5"/>
      <c r="R50" s="5"/>
      <c r="S50" s="5"/>
      <c r="T50" s="5"/>
      <c r="U50" s="69">
        <f>SUM(U49/S19)</f>
        <v>91.567610000000002</v>
      </c>
    </row>
    <row r="51" spans="1:21">
      <c r="A51" s="75" t="s">
        <v>54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55</v>
      </c>
      <c r="N51" s="5"/>
      <c r="O51" s="5"/>
      <c r="P51" s="5" t="s">
        <v>75</v>
      </c>
      <c r="Q51" s="5"/>
      <c r="R51" s="5"/>
      <c r="S51" s="5"/>
      <c r="T51" s="5"/>
      <c r="U51" s="5"/>
    </row>
    <row r="52" spans="1:21">
      <c r="A52" s="7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75" t="s">
        <v>53</v>
      </c>
      <c r="N52" s="5"/>
      <c r="O52" s="5"/>
      <c r="P52" s="5"/>
      <c r="Q52" s="5"/>
      <c r="R52" s="5"/>
      <c r="S52" s="5"/>
      <c r="T52" s="5"/>
      <c r="U52" s="5"/>
    </row>
  </sheetData>
  <mergeCells count="43">
    <mergeCell ref="L20:L22"/>
    <mergeCell ref="M20:M22"/>
    <mergeCell ref="N20:N22"/>
    <mergeCell ref="O20:O22"/>
    <mergeCell ref="P20:P22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T1:U1"/>
    <mergeCell ref="T2:U2"/>
    <mergeCell ref="A6:C6"/>
    <mergeCell ref="D6:E6"/>
    <mergeCell ref="F6:G6"/>
    <mergeCell ref="H6:I6"/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</mergeCells>
  <pageMargins left="0.19685039370078741" right="0.19685039370078741" top="0.39370078740157483" bottom="0.19685039370078741" header="0.51181102362204722" footer="0.51181102362204722"/>
  <pageSetup paperSize="9" scale="80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51"/>
  <sheetViews>
    <sheetView topLeftCell="A25" zoomScalePageLayoutView="60" workbookViewId="0">
      <selection activeCell="S41" sqref="S41"/>
    </sheetView>
  </sheetViews>
  <sheetFormatPr defaultRowHeight="12.75"/>
  <cols>
    <col min="1" max="1" width="21.7109375" style="2" customWidth="1"/>
    <col min="2" max="2" width="5.140625" style="2" customWidth="1"/>
    <col min="3" max="3" width="6" style="2" customWidth="1"/>
    <col min="4" max="4" width="7.5703125" style="2" customWidth="1"/>
    <col min="5" max="5" width="8.42578125" style="2" customWidth="1"/>
    <col min="6" max="6" width="7.42578125" style="2" customWidth="1"/>
    <col min="7" max="10" width="7.5703125" style="2" customWidth="1"/>
    <col min="11" max="11" width="8.140625" style="2" customWidth="1"/>
    <col min="12" max="12" width="8" style="2" customWidth="1"/>
    <col min="13" max="13" width="7.28515625" style="2" customWidth="1"/>
    <col min="14" max="14" width="7.140625" style="2" customWidth="1"/>
    <col min="15" max="15" width="7" style="2" customWidth="1"/>
    <col min="16" max="16" width="6.7109375" style="2" customWidth="1"/>
    <col min="17" max="17" width="7.140625" style="2" customWidth="1"/>
    <col min="18" max="18" width="8.42578125" style="2" customWidth="1"/>
    <col min="19" max="19" width="8" style="2" customWidth="1"/>
    <col min="20" max="21" width="8.140625" style="2" customWidth="1"/>
    <col min="22" max="1025" width="10.42578125" style="2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82" t="s">
        <v>1</v>
      </c>
      <c r="U1" s="282"/>
    </row>
    <row r="2" spans="1:21">
      <c r="A2" s="3" t="s">
        <v>2</v>
      </c>
      <c r="B2" s="3"/>
      <c r="C2" s="3"/>
      <c r="D2" s="3" t="s">
        <v>93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83" t="s">
        <v>3</v>
      </c>
      <c r="U2" s="283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8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84" t="s">
        <v>6</v>
      </c>
      <c r="B6" s="284"/>
      <c r="C6" s="284"/>
      <c r="D6" s="276" t="s">
        <v>7</v>
      </c>
      <c r="E6" s="276"/>
      <c r="F6" s="276" t="s">
        <v>8</v>
      </c>
      <c r="G6" s="276"/>
      <c r="H6" s="276" t="s">
        <v>9</v>
      </c>
      <c r="I6" s="276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74" t="s">
        <v>83</v>
      </c>
      <c r="B7" s="274"/>
      <c r="C7" s="274"/>
      <c r="D7" s="275" t="s">
        <v>11</v>
      </c>
      <c r="E7" s="275"/>
      <c r="F7" s="275" t="s">
        <v>12</v>
      </c>
      <c r="G7" s="275"/>
      <c r="H7" s="275" t="s">
        <v>13</v>
      </c>
      <c r="I7" s="275"/>
      <c r="J7" s="275" t="s">
        <v>14</v>
      </c>
      <c r="K7" s="275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76" t="s">
        <v>16</v>
      </c>
      <c r="C8" s="276"/>
      <c r="D8" s="275" t="s">
        <v>17</v>
      </c>
      <c r="E8" s="275"/>
      <c r="F8" s="275" t="s">
        <v>18</v>
      </c>
      <c r="G8" s="275"/>
      <c r="H8" s="275" t="s">
        <v>19</v>
      </c>
      <c r="I8" s="275"/>
      <c r="J8" s="275" t="s">
        <v>20</v>
      </c>
      <c r="K8" s="275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75" t="s">
        <v>22</v>
      </c>
      <c r="C9" s="275"/>
      <c r="D9" s="275" t="s">
        <v>23</v>
      </c>
      <c r="E9" s="275"/>
      <c r="F9" s="275" t="s">
        <v>24</v>
      </c>
      <c r="G9" s="275"/>
      <c r="H9" s="275" t="s">
        <v>25</v>
      </c>
      <c r="I9" s="275"/>
      <c r="J9" s="18"/>
      <c r="K9" s="3"/>
      <c r="L9" s="79"/>
      <c r="M9" s="4"/>
      <c r="N9" s="4"/>
      <c r="O9" s="5" t="s">
        <v>85</v>
      </c>
      <c r="P9" s="5"/>
      <c r="Q9" s="4"/>
      <c r="R9" s="5"/>
      <c r="S9" s="5"/>
      <c r="T9" s="9"/>
      <c r="U9" s="10"/>
    </row>
    <row r="10" spans="1:21" ht="13.5" thickBot="1">
      <c r="A10" s="19"/>
      <c r="B10" s="277" t="s">
        <v>26</v>
      </c>
      <c r="C10" s="277"/>
      <c r="D10" s="20"/>
      <c r="E10" s="21"/>
      <c r="F10" s="3"/>
      <c r="G10" s="3"/>
      <c r="H10" s="277" t="s">
        <v>23</v>
      </c>
      <c r="I10" s="277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>
        <v>87.39</v>
      </c>
      <c r="F12" s="33"/>
      <c r="G12" s="33">
        <v>1</v>
      </c>
      <c r="H12" s="33"/>
      <c r="I12" s="33">
        <v>87.39</v>
      </c>
      <c r="J12" s="35"/>
      <c r="K12" s="238">
        <f>SUM(U49)</f>
        <v>90.747470000000007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76" t="s">
        <v>33</v>
      </c>
      <c r="S17" s="276"/>
      <c r="T17" s="276"/>
      <c r="U17" s="16"/>
    </row>
    <row r="18" spans="1:21">
      <c r="A18" s="16"/>
      <c r="B18" s="52"/>
      <c r="C18" s="280" t="s">
        <v>86</v>
      </c>
      <c r="D18" s="279" t="s">
        <v>35</v>
      </c>
      <c r="E18" s="279"/>
      <c r="F18" s="279"/>
      <c r="G18" s="279"/>
      <c r="H18" s="279"/>
      <c r="I18" s="279" t="s">
        <v>36</v>
      </c>
      <c r="J18" s="279"/>
      <c r="K18" s="279"/>
      <c r="L18" s="279"/>
      <c r="M18" s="279"/>
      <c r="N18" s="279" t="s">
        <v>37</v>
      </c>
      <c r="O18" s="279"/>
      <c r="P18" s="279"/>
      <c r="Q18" s="279"/>
      <c r="R18" s="277" t="s">
        <v>38</v>
      </c>
      <c r="S18" s="277"/>
      <c r="T18" s="277"/>
      <c r="U18" s="17"/>
    </row>
    <row r="19" spans="1:21">
      <c r="A19" s="17"/>
      <c r="B19" s="53"/>
      <c r="C19" s="281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85" t="s">
        <v>40</v>
      </c>
      <c r="S19" s="54">
        <v>1</v>
      </c>
      <c r="T19" s="54" t="s">
        <v>41</v>
      </c>
      <c r="U19" s="54" t="s">
        <v>42</v>
      </c>
    </row>
    <row r="20" spans="1:21">
      <c r="A20" s="17" t="s">
        <v>43</v>
      </c>
      <c r="B20" s="53" t="s">
        <v>44</v>
      </c>
      <c r="C20" s="281"/>
      <c r="D20" s="278" t="s">
        <v>157</v>
      </c>
      <c r="E20" s="278" t="s">
        <v>81</v>
      </c>
      <c r="F20" s="278" t="s">
        <v>178</v>
      </c>
      <c r="G20" s="278"/>
      <c r="H20" s="278"/>
      <c r="I20" s="278"/>
      <c r="J20" s="278" t="s">
        <v>158</v>
      </c>
      <c r="K20" s="278" t="s">
        <v>159</v>
      </c>
      <c r="L20" s="278" t="s">
        <v>145</v>
      </c>
      <c r="M20" s="278" t="s">
        <v>185</v>
      </c>
      <c r="N20" s="278" t="s">
        <v>160</v>
      </c>
      <c r="O20" s="278" t="s">
        <v>189</v>
      </c>
      <c r="P20" s="278"/>
      <c r="Q20" s="278"/>
      <c r="R20" s="285"/>
      <c r="S20" s="55"/>
      <c r="T20" s="4"/>
      <c r="U20" s="5"/>
    </row>
    <row r="21" spans="1:21" ht="27" customHeight="1">
      <c r="A21" s="17"/>
      <c r="B21" s="53"/>
      <c r="C21" s="281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52"/>
      <c r="S21" s="6"/>
      <c r="T21" s="4"/>
      <c r="U21" s="5"/>
    </row>
    <row r="22" spans="1:21" ht="23.25" customHeight="1">
      <c r="A22" s="56"/>
      <c r="B22" s="57"/>
      <c r="C22" s="281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>
      <c r="A24" s="84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85"/>
      <c r="O24" s="15"/>
      <c r="P24" s="15"/>
      <c r="Q24" s="15"/>
      <c r="R24" s="86">
        <f>SUM(G24:Q24)</f>
        <v>0</v>
      </c>
      <c r="S24" s="87">
        <f>SUM(R24*S19)</f>
        <v>0</v>
      </c>
      <c r="T24" s="85"/>
      <c r="U24" s="88">
        <f>SUM(R24*S24)</f>
        <v>0</v>
      </c>
    </row>
    <row r="25" spans="1:21">
      <c r="A25" s="90" t="s">
        <v>161</v>
      </c>
      <c r="B25" s="68"/>
      <c r="C25" s="68" t="s">
        <v>48</v>
      </c>
      <c r="D25" s="68">
        <v>0.03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6">
        <f t="shared" ref="R25:R47" si="0">SUM(D25:Q25)</f>
        <v>0.03</v>
      </c>
      <c r="S25" s="91">
        <v>0.03</v>
      </c>
      <c r="T25" s="68">
        <v>55</v>
      </c>
      <c r="U25" s="69">
        <f t="shared" ref="U25" si="1">SUM(S25*T25)</f>
        <v>1.65</v>
      </c>
    </row>
    <row r="26" spans="1:21">
      <c r="A26" s="90" t="s">
        <v>71</v>
      </c>
      <c r="B26" s="68"/>
      <c r="C26" s="68" t="s">
        <v>48</v>
      </c>
      <c r="D26" s="68">
        <v>0.06</v>
      </c>
      <c r="E26" s="68">
        <v>4.4999999999999998E-2</v>
      </c>
      <c r="F26" s="68"/>
      <c r="G26" s="68"/>
      <c r="H26" s="68"/>
      <c r="I26" s="68"/>
      <c r="J26" s="68"/>
      <c r="K26" s="68"/>
      <c r="L26" s="68">
        <v>2.5000000000000001E-2</v>
      </c>
      <c r="M26" s="68"/>
      <c r="N26" s="68"/>
      <c r="O26" s="68"/>
      <c r="P26" s="68"/>
      <c r="Q26" s="68"/>
      <c r="R26" s="76">
        <f t="shared" si="0"/>
        <v>0.13</v>
      </c>
      <c r="S26" s="91">
        <v>0.13</v>
      </c>
      <c r="T26" s="68">
        <v>61.92</v>
      </c>
      <c r="U26" s="69">
        <f>SUM(S26*T26)</f>
        <v>8.0495999999999999</v>
      </c>
    </row>
    <row r="27" spans="1:21">
      <c r="A27" s="90" t="s">
        <v>60</v>
      </c>
      <c r="B27" s="68"/>
      <c r="C27" s="68" t="s">
        <v>48</v>
      </c>
      <c r="D27" s="68">
        <v>3.0000000000000001E-3</v>
      </c>
      <c r="E27" s="68">
        <v>8.9999999999999993E-3</v>
      </c>
      <c r="F27" s="68"/>
      <c r="G27" s="68"/>
      <c r="H27" s="68"/>
      <c r="I27" s="68"/>
      <c r="J27" s="68"/>
      <c r="K27" s="68"/>
      <c r="L27" s="68"/>
      <c r="M27" s="68">
        <v>0.01</v>
      </c>
      <c r="N27" s="68"/>
      <c r="O27" s="68"/>
      <c r="P27" s="68"/>
      <c r="Q27" s="68"/>
      <c r="R27" s="76">
        <f t="shared" si="0"/>
        <v>2.1999999999999999E-2</v>
      </c>
      <c r="S27" s="91">
        <v>3.2000000000000001E-2</v>
      </c>
      <c r="T27" s="68">
        <v>90</v>
      </c>
      <c r="U27" s="69">
        <f>SUM(S27*T27)</f>
        <v>2.88</v>
      </c>
    </row>
    <row r="28" spans="1:21">
      <c r="A28" s="90" t="s">
        <v>66</v>
      </c>
      <c r="B28" s="68"/>
      <c r="C28" s="68" t="s">
        <v>48</v>
      </c>
      <c r="D28" s="68">
        <v>5.9999999999999995E-4</v>
      </c>
      <c r="E28" s="68"/>
      <c r="F28" s="68"/>
      <c r="G28" s="68"/>
      <c r="H28" s="68"/>
      <c r="I28" s="68"/>
      <c r="J28" s="68"/>
      <c r="K28" s="68">
        <v>8.9999999999999998E-4</v>
      </c>
      <c r="L28" s="68">
        <v>6.9999999999999999E-4</v>
      </c>
      <c r="M28" s="68"/>
      <c r="N28" s="68"/>
      <c r="O28" s="68"/>
      <c r="P28" s="68"/>
      <c r="Q28" s="68"/>
      <c r="R28" s="76">
        <f t="shared" si="0"/>
        <v>2.2000000000000001E-3</v>
      </c>
      <c r="S28" s="91">
        <v>2.2000000000000001E-3</v>
      </c>
      <c r="T28" s="68">
        <v>18</v>
      </c>
      <c r="U28" s="69">
        <f>SUM(S28*T28)</f>
        <v>3.9600000000000003E-2</v>
      </c>
    </row>
    <row r="29" spans="1:21">
      <c r="A29" s="90" t="s">
        <v>59</v>
      </c>
      <c r="B29" s="68"/>
      <c r="C29" s="68" t="s">
        <v>48</v>
      </c>
      <c r="D29" s="68">
        <v>3.0000000000000001E-3</v>
      </c>
      <c r="E29" s="68"/>
      <c r="F29" s="68">
        <v>5.0000000000000001E-3</v>
      </c>
      <c r="G29" s="68"/>
      <c r="H29" s="68"/>
      <c r="I29" s="68"/>
      <c r="J29" s="68">
        <v>8.0000000000000002E-3</v>
      </c>
      <c r="K29" s="68"/>
      <c r="L29" s="68">
        <v>3.0000000000000001E-3</v>
      </c>
      <c r="M29" s="68"/>
      <c r="N29" s="68"/>
      <c r="O29" s="68"/>
      <c r="P29" s="68"/>
      <c r="Q29" s="68"/>
      <c r="R29" s="76">
        <f t="shared" si="0"/>
        <v>1.9E-2</v>
      </c>
      <c r="S29" s="91">
        <v>1.9E-2</v>
      </c>
      <c r="T29" s="68">
        <v>774.33</v>
      </c>
      <c r="U29" s="69">
        <f>SUM(S29*T29)</f>
        <v>14.71227</v>
      </c>
    </row>
    <row r="30" spans="1:21">
      <c r="A30" s="90" t="s">
        <v>58</v>
      </c>
      <c r="B30" s="68"/>
      <c r="C30" s="68" t="s">
        <v>48</v>
      </c>
      <c r="D30" s="68"/>
      <c r="E30" s="68">
        <v>2E-3</v>
      </c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76">
        <f t="shared" si="0"/>
        <v>2E-3</v>
      </c>
      <c r="S30" s="91">
        <v>2E-3</v>
      </c>
      <c r="T30" s="68">
        <v>650</v>
      </c>
      <c r="U30" s="69">
        <f t="shared" ref="U30:U31" si="2">SUM(S30*T30)</f>
        <v>1.3</v>
      </c>
    </row>
    <row r="31" spans="1:21">
      <c r="A31" s="90" t="s">
        <v>65</v>
      </c>
      <c r="B31" s="68"/>
      <c r="C31" s="68" t="s">
        <v>48</v>
      </c>
      <c r="D31" s="68"/>
      <c r="E31" s="68"/>
      <c r="F31" s="68">
        <v>0.03</v>
      </c>
      <c r="G31" s="68"/>
      <c r="H31" s="68"/>
      <c r="I31" s="68">
        <v>0.03</v>
      </c>
      <c r="J31" s="68"/>
      <c r="K31" s="68"/>
      <c r="L31" s="68"/>
      <c r="M31" s="68" t="s">
        <v>76</v>
      </c>
      <c r="N31" s="68"/>
      <c r="O31" s="68"/>
      <c r="P31" s="68"/>
      <c r="Q31" s="68"/>
      <c r="R31" s="76">
        <f t="shared" si="0"/>
        <v>0.06</v>
      </c>
      <c r="S31" s="91">
        <f>SUM(R31*S19)</f>
        <v>0.06</v>
      </c>
      <c r="T31" s="68">
        <v>61.11</v>
      </c>
      <c r="U31" s="69">
        <f t="shared" si="2"/>
        <v>3.6665999999999999</v>
      </c>
    </row>
    <row r="32" spans="1:21">
      <c r="A32" s="90"/>
      <c r="B32" s="68"/>
      <c r="C32" s="68" t="s">
        <v>48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76">
        <f t="shared" si="0"/>
        <v>0</v>
      </c>
      <c r="S32" s="91">
        <f>SUM(R32*S19)</f>
        <v>0</v>
      </c>
      <c r="T32" s="68">
        <v>200</v>
      </c>
      <c r="U32" s="69">
        <f>SUM(S32*T32)</f>
        <v>0</v>
      </c>
    </row>
    <row r="33" spans="1:21">
      <c r="A33" s="90" t="s">
        <v>61</v>
      </c>
      <c r="B33" s="68"/>
      <c r="C33" s="68" t="s">
        <v>48</v>
      </c>
      <c r="D33" s="68"/>
      <c r="E33" s="68"/>
      <c r="F33" s="68"/>
      <c r="G33" s="68"/>
      <c r="H33" s="68"/>
      <c r="I33" s="68"/>
      <c r="J33" s="68">
        <v>0.06</v>
      </c>
      <c r="K33" s="68"/>
      <c r="L33" s="68">
        <v>3.6999999999999998E-2</v>
      </c>
      <c r="M33" s="68"/>
      <c r="N33" s="68"/>
      <c r="O33" s="68"/>
      <c r="P33" s="68"/>
      <c r="Q33" s="68"/>
      <c r="R33" s="76">
        <f t="shared" si="0"/>
        <v>9.7000000000000003E-2</v>
      </c>
      <c r="S33" s="91">
        <f>SUM(R33*S19)</f>
        <v>9.7000000000000003E-2</v>
      </c>
      <c r="T33" s="68">
        <v>70</v>
      </c>
      <c r="U33" s="69">
        <f>SUM(S33*T33)</f>
        <v>6.79</v>
      </c>
    </row>
    <row r="34" spans="1:21">
      <c r="A34" s="90" t="s">
        <v>62</v>
      </c>
      <c r="B34" s="68"/>
      <c r="C34" s="68" t="s">
        <v>48</v>
      </c>
      <c r="D34" s="68"/>
      <c r="E34" s="68"/>
      <c r="F34" s="68"/>
      <c r="G34" s="68"/>
      <c r="H34" s="68"/>
      <c r="I34" s="68"/>
      <c r="J34" s="68">
        <v>1.2E-2</v>
      </c>
      <c r="K34" s="68"/>
      <c r="L34" s="68">
        <v>2.3E-2</v>
      </c>
      <c r="M34" s="68"/>
      <c r="N34" s="68"/>
      <c r="O34" s="68"/>
      <c r="P34" s="68"/>
      <c r="Q34" s="68"/>
      <c r="R34" s="76">
        <f t="shared" si="0"/>
        <v>3.5000000000000003E-2</v>
      </c>
      <c r="S34" s="91">
        <f>SUM(R34*S19)</f>
        <v>3.5000000000000003E-2</v>
      </c>
      <c r="T34" s="68">
        <v>70</v>
      </c>
      <c r="U34" s="69">
        <f>SUM(S34*T34)</f>
        <v>2.4500000000000002</v>
      </c>
    </row>
    <row r="35" spans="1:21">
      <c r="A35" s="90" t="s">
        <v>109</v>
      </c>
      <c r="B35" s="68"/>
      <c r="C35" s="68" t="s">
        <v>48</v>
      </c>
      <c r="D35" s="68"/>
      <c r="E35" s="68"/>
      <c r="F35" s="68"/>
      <c r="G35" s="68"/>
      <c r="H35" s="68"/>
      <c r="I35" s="68"/>
      <c r="J35" s="68">
        <v>6.0000000000000001E-3</v>
      </c>
      <c r="K35" s="68"/>
      <c r="L35" s="68"/>
      <c r="M35" s="68"/>
      <c r="N35" s="68"/>
      <c r="O35" s="68"/>
      <c r="P35" s="68"/>
      <c r="Q35" s="68"/>
      <c r="R35" s="76">
        <f t="shared" si="0"/>
        <v>6.0000000000000001E-3</v>
      </c>
      <c r="S35" s="91">
        <f>SUM(R35*S19)</f>
        <v>6.0000000000000001E-3</v>
      </c>
      <c r="T35" s="68">
        <v>80</v>
      </c>
      <c r="U35" s="69">
        <f>SUM(S35*T35)</f>
        <v>0.48</v>
      </c>
    </row>
    <row r="36" spans="1:21">
      <c r="A36" s="90" t="s">
        <v>110</v>
      </c>
      <c r="B36" s="68"/>
      <c r="C36" s="68" t="s">
        <v>48</v>
      </c>
      <c r="D36" s="68"/>
      <c r="E36" s="68"/>
      <c r="F36" s="68"/>
      <c r="G36" s="68"/>
      <c r="H36" s="68"/>
      <c r="I36" s="68"/>
      <c r="J36" s="68">
        <v>8.0000000000000002E-3</v>
      </c>
      <c r="K36" s="68"/>
      <c r="L36" s="68"/>
      <c r="M36" s="68"/>
      <c r="N36" s="68"/>
      <c r="O36" s="68"/>
      <c r="P36" s="68"/>
      <c r="Q36" s="68"/>
      <c r="R36" s="76">
        <f t="shared" si="0"/>
        <v>8.0000000000000002E-3</v>
      </c>
      <c r="S36" s="91">
        <v>8.0000000000000002E-3</v>
      </c>
      <c r="T36" s="68">
        <v>160</v>
      </c>
      <c r="U36" s="69">
        <v>8.9600000000000009</v>
      </c>
    </row>
    <row r="37" spans="1:21">
      <c r="A37" s="90" t="s">
        <v>79</v>
      </c>
      <c r="B37" s="68"/>
      <c r="C37" s="68" t="s">
        <v>48</v>
      </c>
      <c r="D37" s="68"/>
      <c r="E37" s="68"/>
      <c r="F37" s="68"/>
      <c r="G37" s="68"/>
      <c r="H37" s="68"/>
      <c r="I37" s="68"/>
      <c r="J37" s="68">
        <v>0.01</v>
      </c>
      <c r="K37" s="68"/>
      <c r="L37" s="68"/>
      <c r="M37" s="68"/>
      <c r="N37" s="68"/>
      <c r="O37" s="68"/>
      <c r="P37" s="68"/>
      <c r="Q37" s="68"/>
      <c r="R37" s="76">
        <f t="shared" si="0"/>
        <v>0.01</v>
      </c>
      <c r="S37" s="91">
        <f>SUM(R37*S19)</f>
        <v>0.01</v>
      </c>
      <c r="T37" s="68">
        <v>380</v>
      </c>
      <c r="U37" s="69">
        <f t="shared" ref="U37:U47" si="3">SUM(S37*T37)</f>
        <v>3.8000000000000003</v>
      </c>
    </row>
    <row r="38" spans="1:21">
      <c r="A38" s="90" t="s">
        <v>121</v>
      </c>
      <c r="B38" s="68"/>
      <c r="C38" s="68" t="s">
        <v>48</v>
      </c>
      <c r="D38" s="68"/>
      <c r="E38" s="68"/>
      <c r="F38" s="68"/>
      <c r="G38" s="68"/>
      <c r="H38" s="68"/>
      <c r="I38" s="68"/>
      <c r="J38" s="68">
        <v>2E-3</v>
      </c>
      <c r="K38" s="68"/>
      <c r="L38" s="68"/>
      <c r="M38" s="68"/>
      <c r="N38" s="68"/>
      <c r="O38" s="68"/>
      <c r="P38" s="68"/>
      <c r="Q38" s="68"/>
      <c r="R38" s="76">
        <f t="shared" si="0"/>
        <v>2E-3</v>
      </c>
      <c r="S38" s="91">
        <f>SUM(R38*S19)</f>
        <v>2E-3</v>
      </c>
      <c r="T38" s="68">
        <v>7</v>
      </c>
      <c r="U38" s="69">
        <f t="shared" si="3"/>
        <v>1.4E-2</v>
      </c>
    </row>
    <row r="39" spans="1:21">
      <c r="A39" s="90" t="s">
        <v>140</v>
      </c>
      <c r="B39" s="68"/>
      <c r="C39" s="68" t="s">
        <v>48</v>
      </c>
      <c r="D39" s="68"/>
      <c r="E39" s="68"/>
      <c r="F39" s="68"/>
      <c r="G39" s="68"/>
      <c r="H39" s="68"/>
      <c r="I39" s="68"/>
      <c r="J39" s="68">
        <v>4.0000000000000001E-3</v>
      </c>
      <c r="K39" s="68"/>
      <c r="L39" s="68"/>
      <c r="M39" s="68"/>
      <c r="N39" s="68"/>
      <c r="O39" s="68"/>
      <c r="P39" s="68"/>
      <c r="Q39" s="68"/>
      <c r="R39" s="76">
        <f t="shared" si="0"/>
        <v>4.0000000000000001E-3</v>
      </c>
      <c r="S39" s="91">
        <f>SUM(R39*S19)</f>
        <v>4.0000000000000001E-3</v>
      </c>
      <c r="T39" s="68">
        <v>239.65</v>
      </c>
      <c r="U39" s="69">
        <f t="shared" si="3"/>
        <v>0.95860000000000001</v>
      </c>
    </row>
    <row r="40" spans="1:21">
      <c r="A40" s="90" t="s">
        <v>135</v>
      </c>
      <c r="B40" s="68"/>
      <c r="C40" s="68" t="s">
        <v>48</v>
      </c>
      <c r="D40" s="68"/>
      <c r="E40" s="68"/>
      <c r="F40" s="68"/>
      <c r="G40" s="68"/>
      <c r="H40" s="68"/>
      <c r="I40" s="68"/>
      <c r="J40" s="68"/>
      <c r="K40" s="68">
        <v>0.08</v>
      </c>
      <c r="L40" s="68"/>
      <c r="M40" s="68"/>
      <c r="N40" s="68"/>
      <c r="O40" s="68"/>
      <c r="P40" s="68"/>
      <c r="Q40" s="68"/>
      <c r="R40" s="76">
        <f t="shared" si="0"/>
        <v>0.08</v>
      </c>
      <c r="S40" s="91">
        <f>SUM(R40*S19)</f>
        <v>0.08</v>
      </c>
      <c r="T40" s="68">
        <v>150</v>
      </c>
      <c r="U40" s="69">
        <f t="shared" si="3"/>
        <v>12</v>
      </c>
    </row>
    <row r="41" spans="1:21">
      <c r="A41" s="90" t="s">
        <v>91</v>
      </c>
      <c r="B41" s="68"/>
      <c r="C41" s="68" t="s">
        <v>48</v>
      </c>
      <c r="D41" s="68"/>
      <c r="E41" s="68"/>
      <c r="F41" s="68"/>
      <c r="G41" s="68"/>
      <c r="H41" s="68"/>
      <c r="I41" s="68"/>
      <c r="J41" s="68"/>
      <c r="K41" s="68"/>
      <c r="L41" s="68" t="s">
        <v>76</v>
      </c>
      <c r="M41" s="68"/>
      <c r="N41" s="68"/>
      <c r="O41" s="68"/>
      <c r="P41" s="68"/>
      <c r="Q41" s="68"/>
      <c r="R41" s="76">
        <f t="shared" si="0"/>
        <v>0</v>
      </c>
      <c r="S41" s="91">
        <f>SUM(R41*S19)</f>
        <v>0</v>
      </c>
      <c r="T41" s="68">
        <v>175</v>
      </c>
      <c r="U41" s="69">
        <f t="shared" si="3"/>
        <v>0</v>
      </c>
    </row>
    <row r="42" spans="1:21">
      <c r="A42" s="90" t="s">
        <v>73</v>
      </c>
      <c r="B42" s="68"/>
      <c r="C42" s="68" t="s">
        <v>48</v>
      </c>
      <c r="D42" s="68"/>
      <c r="E42" s="68"/>
      <c r="F42" s="68"/>
      <c r="G42" s="68"/>
      <c r="H42" s="68"/>
      <c r="I42" s="68"/>
      <c r="J42" s="68"/>
      <c r="K42" s="68"/>
      <c r="L42" s="68">
        <v>3.0000000000000001E-3</v>
      </c>
      <c r="M42" s="68"/>
      <c r="N42" s="68"/>
      <c r="O42" s="68"/>
      <c r="P42" s="68"/>
      <c r="Q42" s="68"/>
      <c r="R42" s="76">
        <f t="shared" si="0"/>
        <v>3.0000000000000001E-3</v>
      </c>
      <c r="S42" s="91">
        <f>SUM(R42*S19)</f>
        <v>3.0000000000000001E-3</v>
      </c>
      <c r="T42" s="68">
        <v>50</v>
      </c>
      <c r="U42" s="69">
        <f t="shared" si="3"/>
        <v>0.15</v>
      </c>
    </row>
    <row r="43" spans="1:21">
      <c r="A43" s="231" t="s">
        <v>72</v>
      </c>
      <c r="B43" s="68"/>
      <c r="C43" s="68" t="s">
        <v>48</v>
      </c>
      <c r="D43" s="68"/>
      <c r="E43" s="68"/>
      <c r="F43" s="68"/>
      <c r="G43" s="68"/>
      <c r="H43" s="68"/>
      <c r="I43" s="68"/>
      <c r="J43" s="68"/>
      <c r="K43" s="68"/>
      <c r="L43" s="68"/>
      <c r="M43" s="68">
        <v>8.0000000000000002E-3</v>
      </c>
      <c r="N43" s="68"/>
      <c r="O43" s="68"/>
      <c r="P43" s="68"/>
      <c r="Q43" s="68"/>
      <c r="R43" s="76">
        <f t="shared" si="0"/>
        <v>8.0000000000000002E-3</v>
      </c>
      <c r="S43" s="91">
        <f>SUM(R43*S19)</f>
        <v>8.0000000000000002E-3</v>
      </c>
      <c r="T43" s="68">
        <v>150</v>
      </c>
      <c r="U43" s="69">
        <f t="shared" si="3"/>
        <v>1.2</v>
      </c>
    </row>
    <row r="44" spans="1:21">
      <c r="A44" s="90" t="s">
        <v>131</v>
      </c>
      <c r="B44" s="68"/>
      <c r="C44" s="68" t="s">
        <v>48</v>
      </c>
      <c r="D44" s="68"/>
      <c r="E44" s="68"/>
      <c r="F44" s="68"/>
      <c r="G44" s="68"/>
      <c r="H44" s="68"/>
      <c r="I44" s="68"/>
      <c r="J44" s="68"/>
      <c r="K44" s="68"/>
      <c r="L44" s="68"/>
      <c r="M44" s="68" t="s">
        <v>76</v>
      </c>
      <c r="N44" s="68"/>
      <c r="O44" s="68">
        <v>0.01</v>
      </c>
      <c r="P44" s="68"/>
      <c r="Q44" s="68"/>
      <c r="R44" s="76">
        <f t="shared" si="0"/>
        <v>0.01</v>
      </c>
      <c r="S44" s="91">
        <v>0.01</v>
      </c>
      <c r="T44" s="68">
        <v>210</v>
      </c>
      <c r="U44" s="69">
        <f t="shared" si="3"/>
        <v>2.1</v>
      </c>
    </row>
    <row r="45" spans="1:21">
      <c r="A45" s="90" t="s">
        <v>57</v>
      </c>
      <c r="B45" s="68"/>
      <c r="C45" s="68" t="s">
        <v>48</v>
      </c>
      <c r="D45" s="68"/>
      <c r="E45" s="68"/>
      <c r="F45" s="68" t="s">
        <v>76</v>
      </c>
      <c r="G45" s="68"/>
      <c r="H45" s="68"/>
      <c r="I45" s="68">
        <v>0.02</v>
      </c>
      <c r="J45" s="68"/>
      <c r="K45" s="68"/>
      <c r="L45" s="68"/>
      <c r="M45" s="68"/>
      <c r="N45" s="68"/>
      <c r="O45" s="68"/>
      <c r="P45" s="68"/>
      <c r="Q45" s="68"/>
      <c r="R45" s="76">
        <f t="shared" si="0"/>
        <v>0.02</v>
      </c>
      <c r="S45" s="91">
        <f>SUM(R45*S19)</f>
        <v>0.02</v>
      </c>
      <c r="T45" s="68">
        <v>77.14</v>
      </c>
      <c r="U45" s="69">
        <f t="shared" si="3"/>
        <v>1.5427999999999999</v>
      </c>
    </row>
    <row r="46" spans="1:21">
      <c r="A46" s="90" t="s">
        <v>162</v>
      </c>
      <c r="B46" s="68"/>
      <c r="C46" s="68" t="s">
        <v>48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>
        <v>0.2</v>
      </c>
      <c r="O46" s="68"/>
      <c r="P46" s="68"/>
      <c r="Q46" s="68"/>
      <c r="R46" s="76">
        <v>0.2</v>
      </c>
      <c r="S46" s="91">
        <f>SUM(R46*S19)</f>
        <v>0.2</v>
      </c>
      <c r="T46" s="68">
        <v>90.02</v>
      </c>
      <c r="U46" s="69">
        <f t="shared" si="3"/>
        <v>18.004000000000001</v>
      </c>
    </row>
    <row r="47" spans="1:21">
      <c r="A47" s="90"/>
      <c r="B47" s="68"/>
      <c r="C47" s="68" t="s">
        <v>48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76">
        <f t="shared" si="0"/>
        <v>0</v>
      </c>
      <c r="S47" s="91">
        <f>SUM(R47*S19)</f>
        <v>0</v>
      </c>
      <c r="T47" s="68"/>
      <c r="U47" s="69">
        <f t="shared" si="3"/>
        <v>0</v>
      </c>
    </row>
    <row r="48" spans="1: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75" t="s">
        <v>49</v>
      </c>
      <c r="N48" s="5"/>
      <c r="O48" s="5"/>
      <c r="P48" s="5" t="s">
        <v>50</v>
      </c>
      <c r="Q48" s="5"/>
      <c r="R48" s="5"/>
      <c r="S48" s="5"/>
      <c r="T48" s="5"/>
      <c r="U48" s="89">
        <f>SUM(U24:U47)</f>
        <v>90.747470000000007</v>
      </c>
    </row>
    <row r="49" spans="1:21">
      <c r="A49" s="75" t="s">
        <v>51</v>
      </c>
      <c r="B49" s="5" t="s">
        <v>52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53</v>
      </c>
      <c r="N49" s="5"/>
      <c r="O49" s="5"/>
      <c r="P49" s="5"/>
      <c r="Q49" s="5"/>
      <c r="R49" s="5"/>
      <c r="S49" s="5"/>
      <c r="T49" s="5"/>
      <c r="U49" s="69">
        <f>SUM(U48/S19)</f>
        <v>90.747470000000007</v>
      </c>
    </row>
    <row r="50" spans="1:21">
      <c r="A50" s="75" t="s">
        <v>54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55</v>
      </c>
      <c r="N50" s="5"/>
      <c r="O50" s="5"/>
      <c r="P50" s="5" t="s">
        <v>75</v>
      </c>
      <c r="Q50" s="5"/>
      <c r="R50" s="5"/>
      <c r="S50" s="5"/>
      <c r="T50" s="5"/>
      <c r="U50" s="5"/>
    </row>
    <row r="51" spans="1:21">
      <c r="A51" s="7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53</v>
      </c>
      <c r="N51" s="5"/>
      <c r="O51" s="5"/>
      <c r="P51" s="5"/>
      <c r="Q51" s="5"/>
      <c r="R51" s="5"/>
      <c r="S51" s="5"/>
      <c r="T51" s="5"/>
      <c r="U51" s="5"/>
    </row>
  </sheetData>
  <mergeCells count="43">
    <mergeCell ref="L20:L22"/>
    <mergeCell ref="M20:M22"/>
    <mergeCell ref="N20:N22"/>
    <mergeCell ref="O20:O22"/>
    <mergeCell ref="P20:P22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T1:U1"/>
    <mergeCell ref="T2:U2"/>
    <mergeCell ref="A6:C6"/>
    <mergeCell ref="D6:E6"/>
    <mergeCell ref="F6:G6"/>
    <mergeCell ref="H6:I6"/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</mergeCells>
  <pageMargins left="0.59055118110236227" right="0.19685039370078741" top="0.19685039370078741" bottom="0.19685039370078741" header="0.51181102362204722" footer="0.51181102362204722"/>
  <pageSetup paperSize="9" scale="80" firstPageNumber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51"/>
  <sheetViews>
    <sheetView topLeftCell="A7" zoomScalePageLayoutView="60" workbookViewId="0">
      <selection activeCell="T37" sqref="T37"/>
    </sheetView>
  </sheetViews>
  <sheetFormatPr defaultRowHeight="12.75"/>
  <cols>
    <col min="1" max="1" width="19.85546875" style="2" customWidth="1"/>
    <col min="2" max="2" width="5.5703125" style="2" customWidth="1"/>
    <col min="3" max="3" width="5.42578125" style="2" customWidth="1"/>
    <col min="4" max="4" width="8.140625" style="2" customWidth="1"/>
    <col min="5" max="5" width="7" style="2" customWidth="1"/>
    <col min="6" max="6" width="8.140625" style="2" customWidth="1"/>
    <col min="7" max="7" width="7.85546875" style="2" customWidth="1"/>
    <col min="8" max="8" width="6.140625" style="2" customWidth="1"/>
    <col min="9" max="9" width="10.42578125" style="2"/>
    <col min="10" max="10" width="7" style="2" customWidth="1"/>
    <col min="11" max="11" width="7.85546875" style="2" customWidth="1"/>
    <col min="12" max="12" width="7.140625" style="2" customWidth="1"/>
    <col min="13" max="15" width="7.28515625" style="2" customWidth="1"/>
    <col min="16" max="16" width="7.42578125" style="2" customWidth="1"/>
    <col min="17" max="17" width="7.5703125" style="2" customWidth="1"/>
    <col min="18" max="18" width="8.42578125" style="2" customWidth="1"/>
    <col min="19" max="19" width="8.7109375" style="2" customWidth="1"/>
    <col min="20" max="20" width="8" style="2" customWidth="1"/>
    <col min="21" max="21" width="8.85546875" style="2" customWidth="1"/>
    <col min="22" max="1025" width="10.42578125" style="2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82" t="s">
        <v>1</v>
      </c>
      <c r="U1" s="282"/>
    </row>
    <row r="2" spans="1:21">
      <c r="A2" s="3" t="s">
        <v>2</v>
      </c>
      <c r="B2" s="3"/>
      <c r="C2" s="3"/>
      <c r="D2" s="3" t="s">
        <v>93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83" t="s">
        <v>3</v>
      </c>
      <c r="U2" s="283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9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84" t="s">
        <v>6</v>
      </c>
      <c r="B6" s="284"/>
      <c r="C6" s="284"/>
      <c r="D6" s="276" t="s">
        <v>7</v>
      </c>
      <c r="E6" s="276"/>
      <c r="F6" s="276" t="s">
        <v>8</v>
      </c>
      <c r="G6" s="276"/>
      <c r="H6" s="276" t="s">
        <v>9</v>
      </c>
      <c r="I6" s="276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74" t="s">
        <v>83</v>
      </c>
      <c r="B7" s="274"/>
      <c r="C7" s="274"/>
      <c r="D7" s="275" t="s">
        <v>11</v>
      </c>
      <c r="E7" s="275"/>
      <c r="F7" s="275" t="s">
        <v>12</v>
      </c>
      <c r="G7" s="275"/>
      <c r="H7" s="275" t="s">
        <v>13</v>
      </c>
      <c r="I7" s="275"/>
      <c r="J7" s="275" t="s">
        <v>14</v>
      </c>
      <c r="K7" s="275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76" t="s">
        <v>16</v>
      </c>
      <c r="C8" s="276"/>
      <c r="D8" s="275" t="s">
        <v>17</v>
      </c>
      <c r="E8" s="275"/>
      <c r="F8" s="275" t="s">
        <v>18</v>
      </c>
      <c r="G8" s="275"/>
      <c r="H8" s="275" t="s">
        <v>19</v>
      </c>
      <c r="I8" s="275"/>
      <c r="J8" s="275" t="s">
        <v>20</v>
      </c>
      <c r="K8" s="275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75" t="s">
        <v>22</v>
      </c>
      <c r="C9" s="275"/>
      <c r="D9" s="275" t="s">
        <v>23</v>
      </c>
      <c r="E9" s="275"/>
      <c r="F9" s="275" t="s">
        <v>24</v>
      </c>
      <c r="G9" s="275"/>
      <c r="H9" s="275" t="s">
        <v>25</v>
      </c>
      <c r="I9" s="275"/>
      <c r="J9" s="18"/>
      <c r="K9" s="3"/>
      <c r="L9" s="79"/>
      <c r="M9" s="4"/>
      <c r="N9" s="4"/>
      <c r="O9" s="5" t="s">
        <v>174</v>
      </c>
      <c r="P9" s="5"/>
      <c r="Q9" s="4"/>
      <c r="R9" s="5"/>
      <c r="S9" s="5"/>
      <c r="T9" s="9"/>
      <c r="U9" s="10"/>
    </row>
    <row r="10" spans="1:21" ht="13.5" thickBot="1">
      <c r="A10" s="19"/>
      <c r="B10" s="277" t="s">
        <v>26</v>
      </c>
      <c r="C10" s="277"/>
      <c r="D10" s="20"/>
      <c r="E10" s="21"/>
      <c r="F10" s="3"/>
      <c r="G10" s="3"/>
      <c r="H10" s="277" t="s">
        <v>23</v>
      </c>
      <c r="I10" s="277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>
        <v>87.39</v>
      </c>
      <c r="F12" s="33"/>
      <c r="G12" s="33">
        <v>1</v>
      </c>
      <c r="H12" s="33"/>
      <c r="I12" s="33"/>
      <c r="J12" s="35"/>
      <c r="K12" s="238">
        <f>SUM(U49)</f>
        <v>83.89434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76" t="s">
        <v>33</v>
      </c>
      <c r="S17" s="276"/>
      <c r="T17" s="276"/>
      <c r="U17" s="16"/>
    </row>
    <row r="18" spans="1:21">
      <c r="A18" s="16"/>
      <c r="B18" s="52"/>
      <c r="C18" s="280" t="s">
        <v>86</v>
      </c>
      <c r="D18" s="279" t="s">
        <v>35</v>
      </c>
      <c r="E18" s="279"/>
      <c r="F18" s="279"/>
      <c r="G18" s="279"/>
      <c r="H18" s="279"/>
      <c r="I18" s="279" t="s">
        <v>36</v>
      </c>
      <c r="J18" s="279"/>
      <c r="K18" s="279"/>
      <c r="L18" s="279"/>
      <c r="M18" s="279"/>
      <c r="N18" s="279" t="s">
        <v>37</v>
      </c>
      <c r="O18" s="279"/>
      <c r="P18" s="279"/>
      <c r="Q18" s="279"/>
      <c r="R18" s="277" t="s">
        <v>38</v>
      </c>
      <c r="S18" s="277"/>
      <c r="T18" s="277"/>
      <c r="U18" s="17"/>
    </row>
    <row r="19" spans="1:21">
      <c r="A19" s="17"/>
      <c r="B19" s="53"/>
      <c r="C19" s="281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85" t="s">
        <v>40</v>
      </c>
      <c r="S19" s="54">
        <v>1</v>
      </c>
      <c r="T19" s="54" t="s">
        <v>41</v>
      </c>
      <c r="U19" s="54" t="s">
        <v>42</v>
      </c>
    </row>
    <row r="20" spans="1:21" ht="18.75" customHeight="1">
      <c r="A20" s="17" t="s">
        <v>43</v>
      </c>
      <c r="B20" s="53" t="s">
        <v>44</v>
      </c>
      <c r="C20" s="281"/>
      <c r="D20" s="278" t="s">
        <v>163</v>
      </c>
      <c r="E20" s="278" t="s">
        <v>164</v>
      </c>
      <c r="F20" s="278" t="s">
        <v>103</v>
      </c>
      <c r="G20" s="278" t="s">
        <v>65</v>
      </c>
      <c r="H20" s="278"/>
      <c r="I20" s="278"/>
      <c r="J20" s="278" t="s">
        <v>165</v>
      </c>
      <c r="K20" s="278" t="s">
        <v>166</v>
      </c>
      <c r="L20" s="278" t="s">
        <v>139</v>
      </c>
      <c r="M20" s="278" t="s">
        <v>195</v>
      </c>
      <c r="N20" s="278" t="s">
        <v>192</v>
      </c>
      <c r="O20" s="278" t="s">
        <v>106</v>
      </c>
      <c r="P20" s="278"/>
      <c r="Q20" s="278"/>
      <c r="R20" s="285"/>
      <c r="S20" s="55"/>
      <c r="T20" s="4"/>
      <c r="U20" s="5"/>
    </row>
    <row r="21" spans="1:21" ht="25.5" customHeight="1">
      <c r="A21" s="17"/>
      <c r="B21" s="53"/>
      <c r="C21" s="281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52"/>
      <c r="S21" s="6"/>
      <c r="T21" s="4"/>
      <c r="U21" s="5"/>
    </row>
    <row r="22" spans="1:21" ht="14.25" customHeight="1">
      <c r="A22" s="56"/>
      <c r="B22" s="57"/>
      <c r="C22" s="281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 ht="13.5" customHeight="1">
      <c r="A24" s="84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85"/>
      <c r="O24" s="15"/>
      <c r="P24" s="15"/>
      <c r="Q24" s="15"/>
      <c r="R24" s="86">
        <f>SUM(G24:Q24)</f>
        <v>0</v>
      </c>
      <c r="S24" s="87">
        <f>SUM(R24*S19)</f>
        <v>0</v>
      </c>
      <c r="T24" s="85"/>
      <c r="U24" s="88">
        <f>SUM(R24*S24)</f>
        <v>0</v>
      </c>
    </row>
    <row r="25" spans="1:21">
      <c r="A25" s="231" t="s">
        <v>121</v>
      </c>
      <c r="B25" s="68"/>
      <c r="C25" s="68" t="s">
        <v>48</v>
      </c>
      <c r="D25" s="68">
        <v>0.06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6">
        <f t="shared" ref="R25:R47" si="0">SUM(D25:Q25)</f>
        <v>0.06</v>
      </c>
      <c r="S25" s="91">
        <v>0.06</v>
      </c>
      <c r="T25" s="68">
        <v>7</v>
      </c>
      <c r="U25" s="69">
        <f t="shared" ref="U25" si="1">SUM(S25*T25)</f>
        <v>0.42</v>
      </c>
    </row>
    <row r="26" spans="1:21">
      <c r="A26" s="90" t="s">
        <v>71</v>
      </c>
      <c r="B26" s="68"/>
      <c r="C26" s="68" t="s">
        <v>48</v>
      </c>
      <c r="D26" s="68">
        <v>4.5999999999999999E-2</v>
      </c>
      <c r="E26" s="68"/>
      <c r="F26" s="68">
        <v>0.09</v>
      </c>
      <c r="G26" s="68"/>
      <c r="H26" s="68"/>
      <c r="I26" s="68"/>
      <c r="J26" s="68">
        <v>0.03</v>
      </c>
      <c r="K26" s="68"/>
      <c r="L26" s="68"/>
      <c r="M26" s="68"/>
      <c r="N26" s="68"/>
      <c r="O26" s="68"/>
      <c r="P26" s="68"/>
      <c r="Q26" s="68"/>
      <c r="R26" s="76">
        <f t="shared" si="0"/>
        <v>0.16600000000000001</v>
      </c>
      <c r="S26" s="91">
        <v>0.16600000000000001</v>
      </c>
      <c r="T26" s="68">
        <v>61.92</v>
      </c>
      <c r="U26" s="69">
        <f>SUM(S26*T26)</f>
        <v>10.278720000000002</v>
      </c>
    </row>
    <row r="27" spans="1:21">
      <c r="A27" s="90" t="s">
        <v>66</v>
      </c>
      <c r="B27" s="68"/>
      <c r="C27" s="68" t="s">
        <v>48</v>
      </c>
      <c r="D27" s="68">
        <v>8.9999999999999998E-4</v>
      </c>
      <c r="E27" s="68"/>
      <c r="F27" s="68"/>
      <c r="G27" s="68"/>
      <c r="H27" s="68"/>
      <c r="I27" s="68"/>
      <c r="J27" s="68">
        <v>8.0000000000000004E-4</v>
      </c>
      <c r="K27" s="68">
        <v>6.9999999999999999E-4</v>
      </c>
      <c r="L27" s="68">
        <v>6.9999999999999999E-4</v>
      </c>
      <c r="M27" s="68"/>
      <c r="N27" s="68"/>
      <c r="O27" s="68"/>
      <c r="P27" s="68"/>
      <c r="Q27" s="68"/>
      <c r="R27" s="76">
        <f t="shared" si="0"/>
        <v>3.1000000000000003E-3</v>
      </c>
      <c r="S27" s="91">
        <v>3.0999999999999999E-3</v>
      </c>
      <c r="T27" s="68">
        <v>18</v>
      </c>
      <c r="U27" s="69">
        <f>SUM(S27*T27)</f>
        <v>5.5799999999999995E-2</v>
      </c>
    </row>
    <row r="28" spans="1:21">
      <c r="A28" s="90" t="s">
        <v>59</v>
      </c>
      <c r="B28" s="68"/>
      <c r="C28" s="68" t="s">
        <v>48</v>
      </c>
      <c r="D28" s="68">
        <v>2E-3</v>
      </c>
      <c r="E28" s="68"/>
      <c r="F28" s="68"/>
      <c r="G28" s="68"/>
      <c r="H28" s="68"/>
      <c r="I28" s="68"/>
      <c r="J28" s="68">
        <v>2E-3</v>
      </c>
      <c r="K28" s="68"/>
      <c r="L28" s="68"/>
      <c r="M28" s="68"/>
      <c r="N28" s="68"/>
      <c r="O28" s="68"/>
      <c r="P28" s="68"/>
      <c r="Q28" s="68"/>
      <c r="R28" s="76">
        <f t="shared" si="0"/>
        <v>4.0000000000000001E-3</v>
      </c>
      <c r="S28" s="91">
        <v>4.0000000000000001E-3</v>
      </c>
      <c r="T28" s="68">
        <v>774.33</v>
      </c>
      <c r="U28" s="69">
        <f>SUM(S28*T28)</f>
        <v>3.0973200000000003</v>
      </c>
    </row>
    <row r="29" spans="1:21">
      <c r="A29" s="90" t="s">
        <v>65</v>
      </c>
      <c r="B29" s="68"/>
      <c r="C29" s="68" t="s">
        <v>48</v>
      </c>
      <c r="D29" s="68"/>
      <c r="E29" s="68"/>
      <c r="F29" s="68"/>
      <c r="G29" s="68">
        <v>0.02</v>
      </c>
      <c r="H29" s="68"/>
      <c r="I29" s="68">
        <v>0.03</v>
      </c>
      <c r="J29" s="68"/>
      <c r="K29" s="68"/>
      <c r="L29" s="68"/>
      <c r="M29" s="68"/>
      <c r="N29" s="68"/>
      <c r="O29" s="68"/>
      <c r="P29" s="68"/>
      <c r="Q29" s="68"/>
      <c r="R29" s="76">
        <f t="shared" si="0"/>
        <v>0.05</v>
      </c>
      <c r="S29" s="91">
        <v>0.05</v>
      </c>
      <c r="T29" s="68">
        <v>61.11</v>
      </c>
      <c r="U29" s="69">
        <f>SUM(S29*T29)</f>
        <v>3.0555000000000003</v>
      </c>
    </row>
    <row r="30" spans="1:21">
      <c r="A30" s="90" t="s">
        <v>164</v>
      </c>
      <c r="B30" s="68"/>
      <c r="C30" s="68" t="s">
        <v>48</v>
      </c>
      <c r="D30" s="68"/>
      <c r="E30" s="68" t="s">
        <v>76</v>
      </c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76">
        <f t="shared" si="0"/>
        <v>0</v>
      </c>
      <c r="S30" s="91">
        <v>0</v>
      </c>
      <c r="T30" s="68">
        <v>175</v>
      </c>
      <c r="U30" s="69">
        <f t="shared" ref="U30:U31" si="2">SUM(S30*T30)</f>
        <v>0</v>
      </c>
    </row>
    <row r="31" spans="1:21">
      <c r="A31" s="90" t="s">
        <v>90</v>
      </c>
      <c r="B31" s="68"/>
      <c r="C31" s="68" t="s">
        <v>48</v>
      </c>
      <c r="D31" s="68"/>
      <c r="E31" s="68"/>
      <c r="F31" s="68">
        <v>2E-3</v>
      </c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76">
        <f t="shared" si="0"/>
        <v>2E-3</v>
      </c>
      <c r="S31" s="91">
        <v>2E-3</v>
      </c>
      <c r="T31" s="68">
        <v>400</v>
      </c>
      <c r="U31" s="69">
        <f t="shared" si="2"/>
        <v>0.8</v>
      </c>
    </row>
    <row r="32" spans="1:21">
      <c r="A32" s="90" t="s">
        <v>60</v>
      </c>
      <c r="B32" s="68"/>
      <c r="C32" s="68" t="s">
        <v>48</v>
      </c>
      <c r="D32" s="68"/>
      <c r="E32" s="68"/>
      <c r="F32" s="68">
        <v>8.9999999999999993E-3</v>
      </c>
      <c r="G32" s="68"/>
      <c r="H32" s="68"/>
      <c r="I32" s="68"/>
      <c r="J32" s="68"/>
      <c r="K32" s="68"/>
      <c r="L32" s="68">
        <v>2E-3</v>
      </c>
      <c r="M32" s="68">
        <v>1.0999999999999999E-2</v>
      </c>
      <c r="N32" s="68">
        <v>0.01</v>
      </c>
      <c r="O32" s="68"/>
      <c r="P32" s="68"/>
      <c r="Q32" s="68"/>
      <c r="R32" s="76">
        <f t="shared" si="0"/>
        <v>3.2000000000000001E-2</v>
      </c>
      <c r="S32" s="91">
        <f>SUM(R32*S19)</f>
        <v>3.2000000000000001E-2</v>
      </c>
      <c r="T32" s="68">
        <v>90</v>
      </c>
      <c r="U32" s="69">
        <f>SUM(S32*T32)</f>
        <v>2.88</v>
      </c>
    </row>
    <row r="33" spans="1:21">
      <c r="A33" s="90"/>
      <c r="B33" s="68"/>
      <c r="C33" s="68" t="s">
        <v>48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76">
        <f t="shared" si="0"/>
        <v>0</v>
      </c>
      <c r="S33" s="91">
        <f>SUM(R33*S19)</f>
        <v>0</v>
      </c>
      <c r="T33" s="68">
        <v>80</v>
      </c>
      <c r="U33" s="69">
        <f>SUM(S33*T33)</f>
        <v>0</v>
      </c>
    </row>
    <row r="34" spans="1:21">
      <c r="A34" s="90" t="s">
        <v>61</v>
      </c>
      <c r="B34" s="68"/>
      <c r="C34" s="68" t="s">
        <v>48</v>
      </c>
      <c r="D34" s="68"/>
      <c r="E34" s="68"/>
      <c r="F34" s="68"/>
      <c r="G34" s="68"/>
      <c r="H34" s="68"/>
      <c r="I34" s="68"/>
      <c r="J34" s="68">
        <v>4.2000000000000003E-2</v>
      </c>
      <c r="K34" s="68"/>
      <c r="L34" s="68"/>
      <c r="M34" s="68"/>
      <c r="N34" s="68"/>
      <c r="O34" s="68"/>
      <c r="P34" s="68"/>
      <c r="Q34" s="68"/>
      <c r="R34" s="76">
        <f t="shared" si="0"/>
        <v>4.2000000000000003E-2</v>
      </c>
      <c r="S34" s="91">
        <f>SUM(R34*S19)</f>
        <v>4.2000000000000003E-2</v>
      </c>
      <c r="T34" s="68">
        <v>70</v>
      </c>
      <c r="U34" s="69">
        <f>SUM(S34*T34)</f>
        <v>2.9400000000000004</v>
      </c>
    </row>
    <row r="35" spans="1:21">
      <c r="A35" s="90" t="s">
        <v>62</v>
      </c>
      <c r="B35" s="68"/>
      <c r="C35" s="68" t="s">
        <v>48</v>
      </c>
      <c r="D35" s="68"/>
      <c r="E35" s="68"/>
      <c r="F35" s="68"/>
      <c r="G35" s="68"/>
      <c r="H35" s="68"/>
      <c r="I35" s="68"/>
      <c r="J35" s="68">
        <v>6.0000000000000001E-3</v>
      </c>
      <c r="K35" s="68">
        <v>7.0000000000000001E-3</v>
      </c>
      <c r="L35" s="68">
        <v>0.01</v>
      </c>
      <c r="M35" s="68"/>
      <c r="N35" s="68"/>
      <c r="O35" s="68"/>
      <c r="P35" s="68"/>
      <c r="Q35" s="68"/>
      <c r="R35" s="76">
        <f t="shared" si="0"/>
        <v>2.3E-2</v>
      </c>
      <c r="S35" s="91">
        <f>SUM(R35*S19)</f>
        <v>2.3E-2</v>
      </c>
      <c r="T35" s="68">
        <v>70</v>
      </c>
      <c r="U35" s="69">
        <f>SUM(S35*T35)</f>
        <v>1.6099999999999999</v>
      </c>
    </row>
    <row r="36" spans="1:21">
      <c r="A36" s="90" t="s">
        <v>73</v>
      </c>
      <c r="B36" s="68"/>
      <c r="C36" s="68" t="s">
        <v>48</v>
      </c>
      <c r="D36" s="68"/>
      <c r="E36" s="68"/>
      <c r="F36" s="68"/>
      <c r="G36" s="68"/>
      <c r="H36" s="68"/>
      <c r="I36" s="68"/>
      <c r="J36" s="68">
        <v>2E-3</v>
      </c>
      <c r="K36" s="68"/>
      <c r="L36" s="68">
        <v>2E-3</v>
      </c>
      <c r="M36" s="68"/>
      <c r="N36" s="68"/>
      <c r="O36" s="68"/>
      <c r="P36" s="68"/>
      <c r="Q36" s="68"/>
      <c r="R36" s="76">
        <f t="shared" si="0"/>
        <v>4.0000000000000001E-3</v>
      </c>
      <c r="S36" s="91">
        <v>4.0000000000000001E-3</v>
      </c>
      <c r="T36" s="68">
        <v>50</v>
      </c>
      <c r="U36" s="69">
        <v>8.9600000000000009</v>
      </c>
    </row>
    <row r="37" spans="1:21">
      <c r="A37" s="90" t="s">
        <v>152</v>
      </c>
      <c r="B37" s="68"/>
      <c r="C37" s="68" t="s">
        <v>48</v>
      </c>
      <c r="D37" s="68"/>
      <c r="E37" s="68"/>
      <c r="F37" s="68"/>
      <c r="G37" s="68"/>
      <c r="H37" s="68"/>
      <c r="I37" s="68"/>
      <c r="J37" s="68"/>
      <c r="K37" s="68">
        <v>0.08</v>
      </c>
      <c r="L37" s="68"/>
      <c r="M37" s="68"/>
      <c r="N37" s="68"/>
      <c r="O37" s="68"/>
      <c r="P37" s="68"/>
      <c r="Q37" s="68"/>
      <c r="R37" s="76">
        <f t="shared" si="0"/>
        <v>0.08</v>
      </c>
      <c r="S37" s="91">
        <f>SUM(R37*S19)</f>
        <v>0.08</v>
      </c>
      <c r="T37" s="68">
        <v>380</v>
      </c>
      <c r="U37" s="69">
        <f t="shared" ref="U37:U47" si="3">SUM(S37*T37)</f>
        <v>30.400000000000002</v>
      </c>
    </row>
    <row r="38" spans="1:21">
      <c r="A38" s="90" t="s">
        <v>133</v>
      </c>
      <c r="B38" s="68"/>
      <c r="C38" s="68" t="s">
        <v>48</v>
      </c>
      <c r="D38" s="68"/>
      <c r="E38" s="68"/>
      <c r="F38" s="68"/>
      <c r="G38" s="68"/>
      <c r="H38" s="68"/>
      <c r="I38" s="68"/>
      <c r="J38" s="68"/>
      <c r="K38" s="68"/>
      <c r="L38" s="68">
        <v>0.113</v>
      </c>
      <c r="M38" s="68"/>
      <c r="N38" s="68"/>
      <c r="O38" s="68"/>
      <c r="P38" s="68"/>
      <c r="Q38" s="68"/>
      <c r="R38" s="76">
        <f t="shared" si="0"/>
        <v>0.113</v>
      </c>
      <c r="S38" s="91">
        <f>SUM(R38*S19)</f>
        <v>0.113</v>
      </c>
      <c r="T38" s="68">
        <v>70</v>
      </c>
      <c r="U38" s="69">
        <f t="shared" si="3"/>
        <v>7.91</v>
      </c>
    </row>
    <row r="39" spans="1:21">
      <c r="A39" s="90" t="s">
        <v>109</v>
      </c>
      <c r="B39" s="68"/>
      <c r="C39" s="68" t="s">
        <v>48</v>
      </c>
      <c r="D39" s="68"/>
      <c r="E39" s="68"/>
      <c r="F39" s="68"/>
      <c r="G39" s="68"/>
      <c r="H39" s="68"/>
      <c r="I39" s="68"/>
      <c r="J39" s="68"/>
      <c r="K39" s="68"/>
      <c r="L39" s="68">
        <v>7.0000000000000001E-3</v>
      </c>
      <c r="M39" s="68"/>
      <c r="N39" s="68"/>
      <c r="O39" s="68"/>
      <c r="P39" s="68"/>
      <c r="Q39" s="68"/>
      <c r="R39" s="76">
        <f t="shared" si="0"/>
        <v>7.0000000000000001E-3</v>
      </c>
      <c r="S39" s="91">
        <f>SUM(R39*S19)</f>
        <v>7.0000000000000001E-3</v>
      </c>
      <c r="T39" s="68">
        <v>80</v>
      </c>
      <c r="U39" s="69">
        <f t="shared" si="3"/>
        <v>0.56000000000000005</v>
      </c>
    </row>
    <row r="40" spans="1:21">
      <c r="A40" s="90" t="s">
        <v>110</v>
      </c>
      <c r="B40" s="68"/>
      <c r="C40" s="68" t="s">
        <v>48</v>
      </c>
      <c r="D40" s="68"/>
      <c r="E40" s="68"/>
      <c r="F40" s="68"/>
      <c r="G40" s="68"/>
      <c r="H40" s="68"/>
      <c r="I40" s="68"/>
      <c r="J40" s="68"/>
      <c r="K40" s="68"/>
      <c r="L40" s="68">
        <v>2E-3</v>
      </c>
      <c r="M40" s="68"/>
      <c r="N40" s="68"/>
      <c r="O40" s="68"/>
      <c r="P40" s="68"/>
      <c r="Q40" s="68"/>
      <c r="R40" s="76">
        <f t="shared" si="0"/>
        <v>2E-3</v>
      </c>
      <c r="S40" s="91">
        <f>SUM(R40*S19)</f>
        <v>2E-3</v>
      </c>
      <c r="T40" s="68">
        <v>160</v>
      </c>
      <c r="U40" s="69">
        <f t="shared" si="3"/>
        <v>0.32</v>
      </c>
    </row>
    <row r="41" spans="1:21">
      <c r="A41" s="90" t="s">
        <v>72</v>
      </c>
      <c r="B41" s="68"/>
      <c r="C41" s="68" t="s">
        <v>48</v>
      </c>
      <c r="D41" s="68"/>
      <c r="E41" s="68"/>
      <c r="F41" s="68"/>
      <c r="G41" s="68"/>
      <c r="H41" s="68"/>
      <c r="I41" s="68"/>
      <c r="J41" s="68"/>
      <c r="K41" s="68"/>
      <c r="L41" s="68"/>
      <c r="M41" s="68">
        <v>8.0000000000000002E-3</v>
      </c>
      <c r="N41" s="68"/>
      <c r="O41" s="68"/>
      <c r="P41" s="68"/>
      <c r="Q41" s="68"/>
      <c r="R41" s="76">
        <f t="shared" si="0"/>
        <v>8.0000000000000002E-3</v>
      </c>
      <c r="S41" s="91">
        <v>8.0000000000000002E-3</v>
      </c>
      <c r="T41" s="68">
        <v>150</v>
      </c>
      <c r="U41" s="69">
        <f t="shared" si="3"/>
        <v>1.2</v>
      </c>
    </row>
    <row r="42" spans="1:21">
      <c r="A42" s="90" t="s">
        <v>57</v>
      </c>
      <c r="B42" s="68"/>
      <c r="C42" s="68" t="s">
        <v>48</v>
      </c>
      <c r="D42" s="68"/>
      <c r="E42" s="68"/>
      <c r="F42" s="68"/>
      <c r="G42" s="68">
        <v>0.03</v>
      </c>
      <c r="H42" s="68"/>
      <c r="I42" s="68">
        <v>0.02</v>
      </c>
      <c r="J42" s="68"/>
      <c r="K42" s="68"/>
      <c r="L42" s="68"/>
      <c r="M42" s="68"/>
      <c r="N42" s="68"/>
      <c r="O42" s="68"/>
      <c r="P42" s="68"/>
      <c r="Q42" s="68"/>
      <c r="R42" s="76">
        <f t="shared" si="0"/>
        <v>0.05</v>
      </c>
      <c r="S42" s="91">
        <f>SUM(R42*S19)</f>
        <v>0.05</v>
      </c>
      <c r="T42" s="68">
        <v>77.14</v>
      </c>
      <c r="U42" s="69">
        <f t="shared" si="3"/>
        <v>3.8570000000000002</v>
      </c>
    </row>
    <row r="43" spans="1:21">
      <c r="A43" s="90" t="s">
        <v>192</v>
      </c>
      <c r="B43" s="68"/>
      <c r="C43" s="68" t="s">
        <v>48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>
        <v>0.03</v>
      </c>
      <c r="O43" s="68"/>
      <c r="P43" s="68"/>
      <c r="Q43" s="68"/>
      <c r="R43" s="76">
        <f t="shared" si="0"/>
        <v>0.03</v>
      </c>
      <c r="S43" s="91">
        <v>0.03</v>
      </c>
      <c r="T43" s="68">
        <v>125</v>
      </c>
      <c r="U43" s="69">
        <f t="shared" si="3"/>
        <v>3.75</v>
      </c>
    </row>
    <row r="44" spans="1:21">
      <c r="A44" s="90" t="s">
        <v>106</v>
      </c>
      <c r="B44" s="68"/>
      <c r="C44" s="68" t="s">
        <v>48</v>
      </c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>
        <v>0.01</v>
      </c>
      <c r="P44" s="68"/>
      <c r="Q44" s="68"/>
      <c r="R44" s="76">
        <v>0.01</v>
      </c>
      <c r="S44" s="91">
        <v>0.01</v>
      </c>
      <c r="T44" s="68">
        <v>180</v>
      </c>
      <c r="U44" s="69">
        <f t="shared" si="3"/>
        <v>1.8</v>
      </c>
    </row>
    <row r="45" spans="1:21">
      <c r="A45" s="90"/>
      <c r="B45" s="68"/>
      <c r="C45" s="68" t="s">
        <v>48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76">
        <f t="shared" si="0"/>
        <v>0</v>
      </c>
      <c r="S45" s="91">
        <f>SUM(R45*S19)</f>
        <v>0</v>
      </c>
      <c r="T45" s="68">
        <v>0</v>
      </c>
      <c r="U45" s="69">
        <f t="shared" si="3"/>
        <v>0</v>
      </c>
    </row>
    <row r="46" spans="1:21">
      <c r="A46" s="90"/>
      <c r="B46" s="68"/>
      <c r="C46" s="68" t="s">
        <v>48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76">
        <f t="shared" si="0"/>
        <v>0</v>
      </c>
      <c r="S46" s="91">
        <f t="shared" ref="S46:S47" si="4">SUM(R46*S20)</f>
        <v>0</v>
      </c>
      <c r="T46" s="68">
        <v>0</v>
      </c>
      <c r="U46" s="69">
        <f t="shared" si="3"/>
        <v>0</v>
      </c>
    </row>
    <row r="47" spans="1:21">
      <c r="A47" s="90"/>
      <c r="B47" s="68"/>
      <c r="C47" s="68" t="s">
        <v>48</v>
      </c>
      <c r="D47" s="68"/>
      <c r="E47" s="68"/>
      <c r="F47" s="68"/>
      <c r="G47" s="68"/>
      <c r="H47" s="68"/>
      <c r="I47" s="68" t="s">
        <v>76</v>
      </c>
      <c r="J47" s="68"/>
      <c r="K47" s="68"/>
      <c r="L47" s="68"/>
      <c r="M47" s="68"/>
      <c r="N47" s="68"/>
      <c r="O47" s="68"/>
      <c r="P47" s="68"/>
      <c r="Q47" s="68"/>
      <c r="R47" s="76">
        <f t="shared" si="0"/>
        <v>0</v>
      </c>
      <c r="S47" s="91">
        <f t="shared" si="4"/>
        <v>0</v>
      </c>
      <c r="T47" s="68">
        <v>0</v>
      </c>
      <c r="U47" s="69">
        <f t="shared" si="3"/>
        <v>0</v>
      </c>
    </row>
    <row r="48" spans="1: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75" t="s">
        <v>49</v>
      </c>
      <c r="N48" s="5"/>
      <c r="O48" s="5"/>
      <c r="P48" s="5" t="s">
        <v>50</v>
      </c>
      <c r="Q48" s="5"/>
      <c r="R48" s="5"/>
      <c r="S48" s="5"/>
      <c r="T48" s="5"/>
      <c r="U48" s="89">
        <f>SUM(U24:U47)</f>
        <v>83.89434</v>
      </c>
    </row>
    <row r="49" spans="1:21">
      <c r="A49" s="75" t="s">
        <v>51</v>
      </c>
      <c r="B49" s="5" t="s">
        <v>52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53</v>
      </c>
      <c r="N49" s="5"/>
      <c r="O49" s="5"/>
      <c r="P49" s="5"/>
      <c r="Q49" s="5"/>
      <c r="R49" s="5"/>
      <c r="S49" s="5"/>
      <c r="T49" s="5"/>
      <c r="U49" s="69">
        <f>SUM(U48/S19)</f>
        <v>83.89434</v>
      </c>
    </row>
    <row r="50" spans="1:21">
      <c r="A50" s="75" t="s">
        <v>54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55</v>
      </c>
      <c r="N50" s="5"/>
      <c r="O50" s="5"/>
      <c r="P50" s="5" t="s">
        <v>75</v>
      </c>
      <c r="Q50" s="5"/>
      <c r="R50" s="5"/>
      <c r="S50" s="5"/>
      <c r="T50" s="5"/>
      <c r="U50" s="5"/>
    </row>
    <row r="51" spans="1:21">
      <c r="A51" s="7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53</v>
      </c>
      <c r="N51" s="5"/>
      <c r="O51" s="5"/>
      <c r="P51" s="5"/>
      <c r="Q51" s="5"/>
      <c r="R51" s="5"/>
      <c r="S51" s="5"/>
      <c r="T51" s="5"/>
      <c r="U51" s="5"/>
    </row>
  </sheetData>
  <mergeCells count="43">
    <mergeCell ref="L20:L22"/>
    <mergeCell ref="M20:M22"/>
    <mergeCell ref="N20:N22"/>
    <mergeCell ref="O20:O22"/>
    <mergeCell ref="P20:P22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T1:U1"/>
    <mergeCell ref="T2:U2"/>
    <mergeCell ref="A6:C6"/>
    <mergeCell ref="D6:E6"/>
    <mergeCell ref="F6:G6"/>
    <mergeCell ref="H6:I6"/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</mergeCells>
  <pageMargins left="0.59055118110236227" right="0.19685039370078741" top="0.19685039370078741" bottom="0.19685039370078741" header="0.51181102362204722" footer="0.51181102362204722"/>
  <pageSetup paperSize="9" scale="80" firstPageNumber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2025-01-09T07:42:52Z</cp:lastPrinted>
  <dcterms:created xsi:type="dcterms:W3CDTF">2015-10-12T18:01:21Z</dcterms:created>
  <dcterms:modified xsi:type="dcterms:W3CDTF">2025-01-09T07:43:07Z</dcterms:modified>
</cp:coreProperties>
</file>